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worldsailingorg.sharepoint.com/sites/Fortaleza2027/Shared Documents/Entry and Registration/"/>
    </mc:Choice>
  </mc:AlternateContent>
  <xr:revisionPtr revIDLastSave="79" documentId="8_{F768413B-71B4-41A4-9665-E7089BD05705}" xr6:coauthVersionLast="47" xr6:coauthVersionMax="47" xr10:uidLastSave="{19B09D08-3874-439A-8919-7C4F3976B596}"/>
  <workbookProtection workbookAlgorithmName="SHA-512" workbookHashValue="txxGP9xPSmccznPyt5nFXovSQFq69A+jiQU4CHwnRudSeeoeBFxkXL06FXIQgLs8gFw11Jf6LpeUEcREjuigQg==" workbookSaltValue="iC3bsQhrmnmM8bEE6ITj3A==" workbookSpinCount="100000" lockStructure="1"/>
  <bookViews>
    <workbookView xWindow="-110" yWindow="-110" windowWidth="19420" windowHeight="11500" xr2:uid="{24084C78-E484-354F-9AFC-DF2BF2ADCC17}"/>
  </bookViews>
  <sheets>
    <sheet name="Entry Form" sheetId="1" r:id="rId1"/>
    <sheet name="Quota Allocation" sheetId="2" state="hidden" r:id="rId2"/>
    <sheet name="References" sheetId="3" state="hidden" r:id="rId3"/>
    <sheet name="Support Vessel Calculation" sheetId="4" state="hidden" r:id="rId4"/>
  </sheets>
  <definedNames>
    <definedName name="_xlnm._FilterDatabase" localSheetId="1" hidden="1">'Quota Allocation'!$A$1:$O$149</definedName>
    <definedName name="Admin_Fee">References!$B$5</definedName>
    <definedName name="M_Dinghy_Entries">'Entry Form'!$D$15</definedName>
    <definedName name="M_Dinghy_Entry_Fee">'Entry Form'!$F$15</definedName>
    <definedName name="M_Kite_Entries">'Entry Form'!$D$13</definedName>
    <definedName name="M_Kite_Entry_Fee">'Entry Form'!$F$13</definedName>
    <definedName name="M_Skiff_Entries">'Entry Form'!$D$17</definedName>
    <definedName name="M_Skiff_Entry_Fee">'Entry Form'!$F$17</definedName>
    <definedName name="M_Windsurfing_Entries">'Entry Form'!$D$11</definedName>
    <definedName name="M_Windsurfing_Entry_Fee">'Entry Form'!$F$11</definedName>
    <definedName name="MNA">'Entry Form'!$D$6</definedName>
    <definedName name="MX_Dinghy_Entries">'Entry Form'!$D$19</definedName>
    <definedName name="MX_Dinghy_Entry_Fee">'Entry Form'!$F$19</definedName>
    <definedName name="MX_Multihull_Entries">'Entry Form'!$D$20</definedName>
    <definedName name="MX_Multihull_Entry_Fee">'Entry Form'!$F$20</definedName>
    <definedName name="Support_Person_Fee">References!$B$7</definedName>
    <definedName name="Support_Persons_Olympic">'Entry Form'!$D$32</definedName>
    <definedName name="Support_Persons_Para">'Entry Form'!$D$33</definedName>
    <definedName name="Support_Vessel_Fee">References!$B$9</definedName>
    <definedName name="Support_Vessels_Olympic">'Entry Form'!$D$27</definedName>
    <definedName name="Support_Vessels_Para">'Entry Form'!$D$28</definedName>
    <definedName name="TOTAL_Olympic_Vessels">'Support Vessel Calculation'!$H$13</definedName>
    <definedName name="TOTAL_PARA_Vessels">'Support Vessel Calculation'!$H$21</definedName>
    <definedName name="Total_Support_Team_Fee">'Entry Form'!$C$34</definedName>
    <definedName name="Total_Support_Vessel_Fee">'Entry Form'!$C$29</definedName>
    <definedName name="W_Dinghy_Entries">'Entry Form'!$D$16</definedName>
    <definedName name="W_Dinghy_Entry_Fee">'Entry Form'!$F$16</definedName>
    <definedName name="W_Kite_Entries">'Entry Form'!$D$14</definedName>
    <definedName name="W_Kite_Entry_Fee">'Entry Form'!$F$14</definedName>
    <definedName name="W_Skiff_Entries">'Entry Form'!$D$18</definedName>
    <definedName name="W_Skiff_Entry_Fee">'Entry Form'!$F$18</definedName>
    <definedName name="W_Windsurfing_Entries">'Entry Form'!$D$12</definedName>
    <definedName name="W_Windsurfing_Entry_Fee">'Entry Form'!$F$12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4" i="1"/>
  <c r="C11" i="1"/>
  <c r="C13" i="1"/>
  <c r="C12" i="1"/>
  <c r="C2" i="4"/>
  <c r="C34" i="1" l="1"/>
  <c r="C29" i="1"/>
  <c r="F33" i="1"/>
  <c r="F28" i="1"/>
  <c r="C24" i="1"/>
  <c r="C23" i="1"/>
  <c r="C22" i="1"/>
  <c r="C21" i="1"/>
  <c r="C20" i="1"/>
  <c r="C19" i="1"/>
  <c r="C18" i="1"/>
  <c r="C17" i="1"/>
  <c r="B8" i="1"/>
  <c r="F32" i="1"/>
  <c r="F27" i="1"/>
  <c r="C19" i="4"/>
  <c r="C18" i="4"/>
  <c r="C17" i="4"/>
  <c r="C16" i="4"/>
  <c r="N5" i="2"/>
  <c r="O5" i="2"/>
  <c r="N6" i="2"/>
  <c r="O6" i="2"/>
  <c r="N7" i="2"/>
  <c r="O7" i="2"/>
  <c r="N8" i="2"/>
  <c r="O8" i="2"/>
  <c r="N9" i="2"/>
  <c r="O9" i="2"/>
  <c r="N10" i="2"/>
  <c r="O10" i="2"/>
  <c r="N11" i="2"/>
  <c r="O11" i="2"/>
  <c r="N12" i="2"/>
  <c r="O12" i="2"/>
  <c r="N13" i="2"/>
  <c r="O13" i="2"/>
  <c r="N14" i="2"/>
  <c r="O14" i="2"/>
  <c r="N15" i="2"/>
  <c r="O15" i="2"/>
  <c r="N154" i="2"/>
  <c r="O154" i="2"/>
  <c r="N16" i="2"/>
  <c r="O16" i="2"/>
  <c r="N155" i="2"/>
  <c r="O155" i="2"/>
  <c r="N17" i="2"/>
  <c r="O17" i="2"/>
  <c r="N156" i="2"/>
  <c r="O156" i="2"/>
  <c r="N18" i="2"/>
  <c r="O18" i="2"/>
  <c r="N157" i="2"/>
  <c r="O157" i="2"/>
  <c r="N158" i="2"/>
  <c r="O158" i="2"/>
  <c r="N19" i="2"/>
  <c r="O19" i="2"/>
  <c r="N20" i="2"/>
  <c r="O20" i="2"/>
  <c r="N21" i="2"/>
  <c r="O21" i="2"/>
  <c r="N22" i="2"/>
  <c r="O22" i="2"/>
  <c r="N23" i="2"/>
  <c r="O23" i="2"/>
  <c r="N24" i="2"/>
  <c r="O24" i="2"/>
  <c r="N25" i="2"/>
  <c r="O25" i="2"/>
  <c r="N26" i="2"/>
  <c r="O26" i="2"/>
  <c r="N159" i="2"/>
  <c r="O159" i="2"/>
  <c r="N160" i="2"/>
  <c r="O160" i="2"/>
  <c r="N27" i="2"/>
  <c r="O27" i="2"/>
  <c r="N28" i="2"/>
  <c r="O28" i="2"/>
  <c r="N29" i="2"/>
  <c r="O29" i="2"/>
  <c r="N161" i="2"/>
  <c r="O161" i="2"/>
  <c r="N162" i="2"/>
  <c r="O162" i="2"/>
  <c r="N30" i="2"/>
  <c r="O30" i="2"/>
  <c r="N31" i="2"/>
  <c r="O31" i="2"/>
  <c r="N163" i="2"/>
  <c r="O163" i="2"/>
  <c r="N164" i="2"/>
  <c r="O164" i="2"/>
  <c r="N165" i="2"/>
  <c r="O165" i="2"/>
  <c r="N32" i="2"/>
  <c r="O32" i="2"/>
  <c r="N33" i="2"/>
  <c r="O33" i="2"/>
  <c r="N166" i="2"/>
  <c r="O166" i="2"/>
  <c r="N167" i="2"/>
  <c r="O167" i="2"/>
  <c r="N168" i="2"/>
  <c r="O168" i="2"/>
  <c r="N34" i="2"/>
  <c r="O34" i="2"/>
  <c r="N35" i="2"/>
  <c r="O35" i="2"/>
  <c r="N36" i="2"/>
  <c r="O36" i="2"/>
  <c r="N37" i="2"/>
  <c r="O37" i="2"/>
  <c r="N38" i="2"/>
  <c r="O38" i="2"/>
  <c r="N39" i="2"/>
  <c r="O39" i="2"/>
  <c r="N169" i="2"/>
  <c r="O169" i="2"/>
  <c r="N40" i="2"/>
  <c r="O40" i="2"/>
  <c r="N41" i="2"/>
  <c r="O41" i="2"/>
  <c r="N42" i="2"/>
  <c r="O42" i="2"/>
  <c r="N170" i="2"/>
  <c r="O170" i="2"/>
  <c r="N43" i="2"/>
  <c r="O43" i="2"/>
  <c r="N44" i="2"/>
  <c r="O44" i="2"/>
  <c r="N45" i="2"/>
  <c r="O45" i="2"/>
  <c r="N171" i="2"/>
  <c r="O171" i="2"/>
  <c r="N46" i="2"/>
  <c r="O46" i="2"/>
  <c r="N47" i="2"/>
  <c r="O47" i="2"/>
  <c r="N48" i="2"/>
  <c r="O48" i="2"/>
  <c r="N172" i="2"/>
  <c r="O172" i="2"/>
  <c r="N173" i="2"/>
  <c r="O173" i="2"/>
  <c r="N174" i="2"/>
  <c r="O174" i="2"/>
  <c r="N49" i="2"/>
  <c r="O49" i="2"/>
  <c r="N175" i="2"/>
  <c r="O175" i="2"/>
  <c r="N50" i="2"/>
  <c r="O50" i="2"/>
  <c r="N176" i="2"/>
  <c r="O176" i="2"/>
  <c r="N51" i="2"/>
  <c r="O51" i="2"/>
  <c r="N177" i="2"/>
  <c r="O177" i="2"/>
  <c r="N52" i="2"/>
  <c r="O52" i="2"/>
  <c r="N53" i="2"/>
  <c r="O53" i="2"/>
  <c r="N54" i="2"/>
  <c r="O54" i="2"/>
  <c r="N178" i="2"/>
  <c r="O178" i="2"/>
  <c r="N55" i="2"/>
  <c r="O55" i="2"/>
  <c r="N179" i="2"/>
  <c r="O179" i="2"/>
  <c r="N180" i="2"/>
  <c r="O180" i="2"/>
  <c r="N56" i="2"/>
  <c r="O56" i="2"/>
  <c r="N181" i="2"/>
  <c r="O181" i="2"/>
  <c r="N57" i="2"/>
  <c r="O57" i="2"/>
  <c r="N58" i="2"/>
  <c r="O58" i="2"/>
  <c r="N59" i="2"/>
  <c r="O59" i="2"/>
  <c r="N60" i="2"/>
  <c r="O60" i="2"/>
  <c r="N61" i="2"/>
  <c r="O61" i="2"/>
  <c r="N62" i="2"/>
  <c r="O62" i="2"/>
  <c r="N63" i="2"/>
  <c r="O63" i="2"/>
  <c r="N64" i="2"/>
  <c r="O64" i="2"/>
  <c r="N65" i="2"/>
  <c r="O65" i="2"/>
  <c r="N66" i="2"/>
  <c r="O66" i="2"/>
  <c r="N67" i="2"/>
  <c r="O67" i="2"/>
  <c r="N68" i="2"/>
  <c r="O68" i="2"/>
  <c r="N69" i="2"/>
  <c r="O69" i="2"/>
  <c r="N70" i="2"/>
  <c r="O70" i="2"/>
  <c r="N71" i="2"/>
  <c r="O71" i="2"/>
  <c r="N72" i="2"/>
  <c r="O72" i="2"/>
  <c r="N73" i="2"/>
  <c r="O73" i="2"/>
  <c r="N182" i="2"/>
  <c r="O182" i="2"/>
  <c r="N74" i="2"/>
  <c r="O74" i="2"/>
  <c r="N75" i="2"/>
  <c r="O75" i="2"/>
  <c r="N183" i="2"/>
  <c r="O183" i="2"/>
  <c r="N76" i="2"/>
  <c r="O76" i="2"/>
  <c r="N184" i="2"/>
  <c r="O184" i="2"/>
  <c r="N77" i="2"/>
  <c r="O77" i="2"/>
  <c r="N78" i="2"/>
  <c r="O78" i="2"/>
  <c r="N79" i="2"/>
  <c r="O79" i="2"/>
  <c r="N185" i="2"/>
  <c r="O185" i="2"/>
  <c r="N80" i="2"/>
  <c r="O80" i="2"/>
  <c r="N186" i="2"/>
  <c r="O186" i="2"/>
  <c r="N81" i="2"/>
  <c r="O81" i="2"/>
  <c r="N82" i="2"/>
  <c r="O82" i="2"/>
  <c r="N83" i="2"/>
  <c r="O83" i="2"/>
  <c r="N84" i="2"/>
  <c r="O84" i="2"/>
  <c r="N85" i="2"/>
  <c r="O85" i="2"/>
  <c r="N86" i="2"/>
  <c r="O86" i="2"/>
  <c r="N187" i="2"/>
  <c r="O187" i="2"/>
  <c r="N87" i="2"/>
  <c r="O87" i="2"/>
  <c r="N188" i="2"/>
  <c r="O188" i="2"/>
  <c r="N88" i="2"/>
  <c r="O88" i="2"/>
  <c r="N189" i="2"/>
  <c r="O189" i="2"/>
  <c r="N190" i="2"/>
  <c r="O190" i="2"/>
  <c r="N89" i="2"/>
  <c r="O89" i="2"/>
  <c r="N191" i="2"/>
  <c r="O191" i="2"/>
  <c r="N90" i="2"/>
  <c r="O90" i="2"/>
  <c r="N91" i="2"/>
  <c r="O91" i="2"/>
  <c r="N92" i="2"/>
  <c r="O92" i="2"/>
  <c r="N93" i="2"/>
  <c r="O93" i="2"/>
  <c r="N94" i="2"/>
  <c r="O94" i="2"/>
  <c r="N192" i="2"/>
  <c r="O192" i="2"/>
  <c r="N95" i="2"/>
  <c r="O95" i="2"/>
  <c r="N96" i="2"/>
  <c r="O96" i="2"/>
  <c r="N97" i="2"/>
  <c r="O97" i="2"/>
  <c r="N98" i="2"/>
  <c r="O98" i="2"/>
  <c r="N193" i="2"/>
  <c r="O193" i="2"/>
  <c r="N99" i="2"/>
  <c r="O99" i="2"/>
  <c r="N194" i="2"/>
  <c r="O194" i="2"/>
  <c r="N100" i="2"/>
  <c r="O100" i="2"/>
  <c r="N195" i="2"/>
  <c r="O195" i="2"/>
  <c r="N101" i="2"/>
  <c r="O101" i="2"/>
  <c r="N102" i="2"/>
  <c r="O102" i="2"/>
  <c r="N103" i="2"/>
  <c r="O103" i="2"/>
  <c r="N104" i="2"/>
  <c r="O104" i="2"/>
  <c r="N105" i="2"/>
  <c r="O105" i="2"/>
  <c r="N106" i="2"/>
  <c r="O106" i="2"/>
  <c r="N107" i="2"/>
  <c r="O107" i="2"/>
  <c r="N108" i="2"/>
  <c r="O108" i="2"/>
  <c r="N196" i="2"/>
  <c r="O196" i="2"/>
  <c r="N109" i="2"/>
  <c r="O109" i="2"/>
  <c r="N110" i="2"/>
  <c r="O110" i="2"/>
  <c r="N111" i="2"/>
  <c r="O111" i="2"/>
  <c r="N112" i="2"/>
  <c r="O112" i="2"/>
  <c r="N113" i="2"/>
  <c r="O113" i="2"/>
  <c r="N114" i="2"/>
  <c r="O114" i="2"/>
  <c r="N115" i="2"/>
  <c r="O115" i="2"/>
  <c r="N116" i="2"/>
  <c r="O116" i="2"/>
  <c r="N117" i="2"/>
  <c r="O117" i="2"/>
  <c r="N197" i="2"/>
  <c r="O197" i="2"/>
  <c r="N118" i="2"/>
  <c r="O118" i="2"/>
  <c r="N119" i="2"/>
  <c r="O119" i="2"/>
  <c r="N120" i="2"/>
  <c r="O120" i="2"/>
  <c r="N121" i="2"/>
  <c r="O121" i="2"/>
  <c r="N122" i="2"/>
  <c r="O122" i="2"/>
  <c r="N198" i="2"/>
  <c r="O198" i="2"/>
  <c r="N123" i="2"/>
  <c r="O123" i="2"/>
  <c r="N124" i="2"/>
  <c r="O124" i="2"/>
  <c r="N125" i="2"/>
  <c r="O125" i="2"/>
  <c r="N199" i="2"/>
  <c r="O199" i="2"/>
  <c r="N126" i="2"/>
  <c r="O126" i="2"/>
  <c r="N127" i="2"/>
  <c r="O127" i="2"/>
  <c r="N200" i="2"/>
  <c r="O200" i="2"/>
  <c r="N201" i="2"/>
  <c r="O201" i="2"/>
  <c r="N128" i="2"/>
  <c r="O128" i="2"/>
  <c r="N129" i="2"/>
  <c r="O129" i="2"/>
  <c r="N202" i="2"/>
  <c r="O202" i="2"/>
  <c r="N130" i="2"/>
  <c r="O130" i="2"/>
  <c r="N131" i="2"/>
  <c r="O131" i="2"/>
  <c r="N203" i="2"/>
  <c r="O203" i="2"/>
  <c r="N204" i="2"/>
  <c r="O204" i="2"/>
  <c r="N132" i="2"/>
  <c r="O132" i="2"/>
  <c r="N133" i="2"/>
  <c r="O133" i="2"/>
  <c r="N205" i="2"/>
  <c r="O205" i="2"/>
  <c r="N134" i="2"/>
  <c r="O134" i="2"/>
  <c r="N206" i="2"/>
  <c r="O206" i="2"/>
  <c r="N207" i="2"/>
  <c r="O207" i="2"/>
  <c r="N135" i="2"/>
  <c r="O135" i="2"/>
  <c r="N208" i="2"/>
  <c r="O208" i="2"/>
  <c r="N136" i="2"/>
  <c r="O136" i="2"/>
  <c r="N137" i="2"/>
  <c r="O137" i="2"/>
  <c r="N138" i="2"/>
  <c r="O138" i="2"/>
  <c r="N139" i="2"/>
  <c r="O139" i="2"/>
  <c r="N209" i="2"/>
  <c r="O209" i="2"/>
  <c r="N140" i="2"/>
  <c r="O140" i="2"/>
  <c r="N141" i="2"/>
  <c r="O141" i="2"/>
  <c r="N142" i="2"/>
  <c r="O142" i="2"/>
  <c r="N143" i="2"/>
  <c r="O143" i="2"/>
  <c r="N144" i="2"/>
  <c r="O144" i="2"/>
  <c r="N210" i="2"/>
  <c r="O210" i="2"/>
  <c r="N145" i="2"/>
  <c r="O145" i="2"/>
  <c r="N146" i="2"/>
  <c r="O146" i="2"/>
  <c r="N147" i="2"/>
  <c r="O147" i="2"/>
  <c r="N148" i="2"/>
  <c r="O148" i="2"/>
  <c r="N211" i="2"/>
  <c r="O211" i="2"/>
  <c r="N212" i="2"/>
  <c r="O212" i="2"/>
  <c r="N149" i="2"/>
  <c r="O149" i="2"/>
  <c r="N3" i="2"/>
  <c r="O3" i="2"/>
  <c r="N4" i="2"/>
  <c r="O4" i="2"/>
  <c r="N153" i="2"/>
  <c r="O153" i="2"/>
  <c r="O2" i="2"/>
  <c r="N2" i="2"/>
  <c r="M4" i="2"/>
  <c r="M153" i="2"/>
  <c r="M3" i="2"/>
  <c r="M5" i="2"/>
  <c r="M6" i="2"/>
  <c r="M7" i="2"/>
  <c r="M8" i="2"/>
  <c r="M9" i="2"/>
  <c r="M10" i="2"/>
  <c r="M11" i="2"/>
  <c r="M12" i="2"/>
  <c r="M13" i="2"/>
  <c r="M14" i="2"/>
  <c r="M15" i="2"/>
  <c r="M154" i="2"/>
  <c r="M16" i="2"/>
  <c r="M155" i="2"/>
  <c r="M17" i="2"/>
  <c r="M156" i="2"/>
  <c r="M18" i="2"/>
  <c r="M157" i="2"/>
  <c r="M158" i="2"/>
  <c r="M19" i="2"/>
  <c r="M20" i="2"/>
  <c r="M21" i="2"/>
  <c r="M22" i="2"/>
  <c r="M23" i="2"/>
  <c r="M24" i="2"/>
  <c r="M25" i="2"/>
  <c r="M26" i="2"/>
  <c r="M159" i="2"/>
  <c r="M160" i="2"/>
  <c r="M27" i="2"/>
  <c r="M28" i="2"/>
  <c r="M29" i="2"/>
  <c r="M161" i="2"/>
  <c r="M162" i="2"/>
  <c r="M30" i="2"/>
  <c r="M31" i="2"/>
  <c r="M163" i="2"/>
  <c r="M164" i="2"/>
  <c r="M165" i="2"/>
  <c r="M32" i="2"/>
  <c r="M33" i="2"/>
  <c r="M166" i="2"/>
  <c r="M167" i="2"/>
  <c r="M168" i="2"/>
  <c r="M34" i="2"/>
  <c r="M35" i="2"/>
  <c r="M36" i="2"/>
  <c r="M37" i="2"/>
  <c r="M38" i="2"/>
  <c r="M39" i="2"/>
  <c r="M169" i="2"/>
  <c r="M40" i="2"/>
  <c r="M41" i="2"/>
  <c r="M42" i="2"/>
  <c r="M170" i="2"/>
  <c r="M43" i="2"/>
  <c r="M44" i="2"/>
  <c r="M45" i="2"/>
  <c r="M171" i="2"/>
  <c r="M46" i="2"/>
  <c r="M47" i="2"/>
  <c r="M48" i="2"/>
  <c r="M172" i="2"/>
  <c r="M173" i="2"/>
  <c r="M174" i="2"/>
  <c r="M49" i="2"/>
  <c r="M175" i="2"/>
  <c r="M50" i="2"/>
  <c r="M176" i="2"/>
  <c r="M51" i="2"/>
  <c r="M177" i="2"/>
  <c r="M52" i="2"/>
  <c r="M53" i="2"/>
  <c r="M54" i="2"/>
  <c r="M178" i="2"/>
  <c r="M55" i="2"/>
  <c r="M179" i="2"/>
  <c r="M180" i="2"/>
  <c r="M56" i="2"/>
  <c r="M181" i="2"/>
  <c r="M57" i="2"/>
  <c r="M58" i="2"/>
  <c r="M59" i="2"/>
  <c r="M60" i="2"/>
  <c r="M61" i="2"/>
  <c r="M62" i="2"/>
  <c r="M63" i="2"/>
  <c r="M64" i="2"/>
  <c r="M65" i="2"/>
  <c r="M66" i="2"/>
  <c r="M67" i="2"/>
  <c r="M68" i="2"/>
  <c r="M69" i="2"/>
  <c r="M70" i="2"/>
  <c r="M71" i="2"/>
  <c r="M72" i="2"/>
  <c r="M73" i="2"/>
  <c r="M182" i="2"/>
  <c r="M74" i="2"/>
  <c r="M75" i="2"/>
  <c r="M183" i="2"/>
  <c r="M76" i="2"/>
  <c r="M184" i="2"/>
  <c r="M77" i="2"/>
  <c r="M78" i="2"/>
  <c r="M79" i="2"/>
  <c r="M185" i="2"/>
  <c r="M80" i="2"/>
  <c r="M186" i="2"/>
  <c r="M81" i="2"/>
  <c r="M82" i="2"/>
  <c r="M83" i="2"/>
  <c r="M84" i="2"/>
  <c r="M85" i="2"/>
  <c r="M86" i="2"/>
  <c r="M187" i="2"/>
  <c r="M87" i="2"/>
  <c r="M188" i="2"/>
  <c r="M88" i="2"/>
  <c r="M189" i="2"/>
  <c r="M190" i="2"/>
  <c r="M89" i="2"/>
  <c r="M191" i="2"/>
  <c r="M90" i="2"/>
  <c r="M91" i="2"/>
  <c r="M92" i="2"/>
  <c r="M93" i="2"/>
  <c r="M94" i="2"/>
  <c r="M192" i="2"/>
  <c r="M95" i="2"/>
  <c r="M96" i="2"/>
  <c r="M97" i="2"/>
  <c r="M98" i="2"/>
  <c r="M193" i="2"/>
  <c r="M99" i="2"/>
  <c r="M194" i="2"/>
  <c r="M100" i="2"/>
  <c r="M195" i="2"/>
  <c r="M101" i="2"/>
  <c r="M102" i="2"/>
  <c r="M103" i="2"/>
  <c r="M104" i="2"/>
  <c r="M105" i="2"/>
  <c r="M106" i="2"/>
  <c r="M107" i="2"/>
  <c r="M108" i="2"/>
  <c r="M196" i="2"/>
  <c r="M109" i="2"/>
  <c r="M110" i="2"/>
  <c r="M111" i="2"/>
  <c r="M112" i="2"/>
  <c r="M113" i="2"/>
  <c r="M114" i="2"/>
  <c r="M115" i="2"/>
  <c r="M116" i="2"/>
  <c r="M117" i="2"/>
  <c r="M197" i="2"/>
  <c r="M118" i="2"/>
  <c r="M119" i="2"/>
  <c r="M120" i="2"/>
  <c r="M121" i="2"/>
  <c r="M122" i="2"/>
  <c r="M198" i="2"/>
  <c r="M123" i="2"/>
  <c r="M124" i="2"/>
  <c r="M125" i="2"/>
  <c r="M199" i="2"/>
  <c r="M126" i="2"/>
  <c r="M127" i="2"/>
  <c r="M200" i="2"/>
  <c r="M201" i="2"/>
  <c r="M128" i="2"/>
  <c r="M129" i="2"/>
  <c r="M202" i="2"/>
  <c r="M130" i="2"/>
  <c r="M131" i="2"/>
  <c r="M203" i="2"/>
  <c r="M204" i="2"/>
  <c r="M132" i="2"/>
  <c r="M133" i="2"/>
  <c r="M205" i="2"/>
  <c r="M134" i="2"/>
  <c r="M206" i="2"/>
  <c r="M207" i="2"/>
  <c r="M135" i="2"/>
  <c r="M208" i="2"/>
  <c r="M136" i="2"/>
  <c r="M137" i="2"/>
  <c r="M138" i="2"/>
  <c r="M139" i="2"/>
  <c r="M209" i="2"/>
  <c r="M140" i="2"/>
  <c r="M141" i="2"/>
  <c r="M142" i="2"/>
  <c r="M143" i="2"/>
  <c r="M144" i="2"/>
  <c r="M210" i="2"/>
  <c r="M145" i="2"/>
  <c r="M146" i="2"/>
  <c r="M147" i="2"/>
  <c r="M148" i="2"/>
  <c r="M211" i="2"/>
  <c r="M212" i="2"/>
  <c r="M149" i="2"/>
  <c r="M2" i="2"/>
  <c r="C37" i="1" l="1"/>
  <c r="E18" i="4"/>
  <c r="E19" i="4"/>
  <c r="C3" i="4"/>
  <c r="C4" i="4"/>
  <c r="F4" i="4" s="1"/>
  <c r="C5" i="4"/>
  <c r="C6" i="4"/>
  <c r="C7" i="4"/>
  <c r="F7" i="4" s="1"/>
  <c r="C8" i="4"/>
  <c r="C9" i="4"/>
  <c r="C10" i="4"/>
  <c r="C11" i="4"/>
  <c r="C13" i="4" l="1"/>
  <c r="H13" i="4" s="1"/>
  <c r="E2" i="4"/>
  <c r="F6" i="4"/>
  <c r="E6" i="4"/>
  <c r="F5" i="4"/>
  <c r="E4" i="4"/>
  <c r="F3" i="4"/>
  <c r="C12" i="4"/>
  <c r="G2" i="4"/>
  <c r="F2" i="4"/>
  <c r="E16" i="4"/>
  <c r="E8" i="4"/>
  <c r="F8" i="4"/>
  <c r="G8" i="4"/>
  <c r="G4" i="4"/>
  <c r="G11" i="4"/>
  <c r="F11" i="4"/>
  <c r="E11" i="4"/>
  <c r="G7" i="4"/>
  <c r="G3" i="4"/>
  <c r="F10" i="4"/>
  <c r="E10" i="4"/>
  <c r="G10" i="4"/>
  <c r="G6" i="4"/>
  <c r="F9" i="4"/>
  <c r="E9" i="4"/>
  <c r="G9" i="4"/>
  <c r="G5" i="4"/>
  <c r="H2" i="4" l="1"/>
  <c r="H6" i="4"/>
  <c r="H4" i="4"/>
  <c r="H10" i="4"/>
  <c r="H11" i="4"/>
  <c r="H8" i="4"/>
  <c r="H9" i="4"/>
  <c r="H18" i="4"/>
  <c r="H19" i="4"/>
  <c r="H16" i="4" l="1"/>
  <c r="H21" i="4" s="1"/>
  <c r="C28" i="1" s="1"/>
  <c r="C27" i="1"/>
</calcChain>
</file>

<file path=xl/sharedStrings.xml><?xml version="1.0" encoding="utf-8"?>
<sst xmlns="http://schemas.openxmlformats.org/spreadsheetml/2006/main" count="560" uniqueCount="501">
  <si>
    <t>Entry Form</t>
  </si>
  <si>
    <t>Step 1 - Selection your MNA code from the list</t>
  </si>
  <si>
    <t>CRO</t>
  </si>
  <si>
    <t>Step 2 - Confirm your MNA</t>
  </si>
  <si>
    <t>Step 3 - Request entries per Event</t>
  </si>
  <si>
    <t>Quota</t>
  </si>
  <si>
    <t>Entries</t>
  </si>
  <si>
    <t>Entry Fee</t>
  </si>
  <si>
    <t>Men's Windsurfing</t>
  </si>
  <si>
    <t>iQFOiL</t>
  </si>
  <si>
    <t>Women's Windsurfing</t>
  </si>
  <si>
    <t>Men's Kite</t>
  </si>
  <si>
    <t>IKA Formula Kite</t>
  </si>
  <si>
    <t>Women's Kite</t>
  </si>
  <si>
    <t>ILCA 7</t>
  </si>
  <si>
    <t>ILCA 6</t>
  </si>
  <si>
    <t>Men's Skiff</t>
  </si>
  <si>
    <t>49er</t>
  </si>
  <si>
    <t>Women's Skiff</t>
  </si>
  <si>
    <t>49erFX</t>
  </si>
  <si>
    <t>Mixed Dinghy</t>
  </si>
  <si>
    <t>470</t>
  </si>
  <si>
    <t>Mixed Multihull</t>
  </si>
  <si>
    <t>Nacra 17</t>
  </si>
  <si>
    <t>M 1p Non Technical</t>
  </si>
  <si>
    <t>Hansa 303</t>
  </si>
  <si>
    <t>W 1p Non Technical</t>
  </si>
  <si>
    <t>O 1p Technical</t>
  </si>
  <si>
    <t>2.4m OD</t>
  </si>
  <si>
    <t>O 2p Technical</t>
  </si>
  <si>
    <t>RS Venture Keel</t>
  </si>
  <si>
    <t>Step 4 - Number of Support Vessels</t>
  </si>
  <si>
    <t>Olympic Support Vessel, including one (1) driver</t>
  </si>
  <si>
    <t>Para sailing Support Vessel, including one (1) driver</t>
  </si>
  <si>
    <t>Step 5 - Number of Support Team Members</t>
  </si>
  <si>
    <t>Olympic Support Team Members, including Team Leader</t>
  </si>
  <si>
    <t>Para sailing Support Team Members</t>
  </si>
  <si>
    <t>Step 6 - Entry Fee confirmation</t>
  </si>
  <si>
    <t>The total Entry Fee payable by the MNA will be:</t>
  </si>
  <si>
    <t>Yes</t>
  </si>
  <si>
    <t>Step 7 - return to this entry form to World Sailing</t>
  </si>
  <si>
    <t>MNA</t>
  </si>
  <si>
    <t>MNA Name</t>
  </si>
  <si>
    <t>M Windsurfing</t>
  </si>
  <si>
    <t>W Windsurfing</t>
  </si>
  <si>
    <t>M Kite</t>
  </si>
  <si>
    <t>W Kite</t>
  </si>
  <si>
    <t>M Dinghy</t>
  </si>
  <si>
    <t>W Dinghy</t>
  </si>
  <si>
    <t>M Skiff</t>
  </si>
  <si>
    <t>W Skiff</t>
  </si>
  <si>
    <t>MX Dinghy</t>
  </si>
  <si>
    <t>MX Multihull</t>
  </si>
  <si>
    <t>count</t>
  </si>
  <si>
    <t>Boat Sum</t>
  </si>
  <si>
    <t>Athlete Sum</t>
  </si>
  <si>
    <t>AFG</t>
  </si>
  <si>
    <t>Afghanistan</t>
  </si>
  <si>
    <t>ALG</t>
  </si>
  <si>
    <t>Algeria</t>
  </si>
  <si>
    <t>AHO</t>
  </si>
  <si>
    <t>Netherlands Antilles</t>
  </si>
  <si>
    <t>AND</t>
  </si>
  <si>
    <t>Andorra</t>
  </si>
  <si>
    <t>ANG</t>
  </si>
  <si>
    <t>Angola</t>
  </si>
  <si>
    <t>ANT</t>
  </si>
  <si>
    <t>Antigua</t>
  </si>
  <si>
    <t>ARG</t>
  </si>
  <si>
    <t>Argentina</t>
  </si>
  <si>
    <t>ARM</t>
  </si>
  <si>
    <t>Armenia</t>
  </si>
  <si>
    <t>ARU</t>
  </si>
  <si>
    <t>Aruba</t>
  </si>
  <si>
    <t>ASA</t>
  </si>
  <si>
    <t>American Samoa</t>
  </si>
  <si>
    <t>AUS</t>
  </si>
  <si>
    <t>Australia</t>
  </si>
  <si>
    <t>AUT</t>
  </si>
  <si>
    <t>Austria</t>
  </si>
  <si>
    <t>AZE</t>
  </si>
  <si>
    <t>Azerbaijan</t>
  </si>
  <si>
    <t>BAH</t>
  </si>
  <si>
    <t>Bahamas</t>
  </si>
  <si>
    <t>BAR</t>
  </si>
  <si>
    <t>Barbados</t>
  </si>
  <si>
    <t>BEL</t>
  </si>
  <si>
    <t>Belgium</t>
  </si>
  <si>
    <t>BER</t>
  </si>
  <si>
    <t>Bermuda</t>
  </si>
  <si>
    <t>BIZ</t>
  </si>
  <si>
    <t>Belize</t>
  </si>
  <si>
    <t>BLR</t>
  </si>
  <si>
    <t>Belarus</t>
  </si>
  <si>
    <t>BOL</t>
  </si>
  <si>
    <t>Bolivia</t>
  </si>
  <si>
    <t>BOT</t>
  </si>
  <si>
    <t>Botswana</t>
  </si>
  <si>
    <t>BRA</t>
  </si>
  <si>
    <t>Brazil</t>
  </si>
  <si>
    <t>BRN</t>
  </si>
  <si>
    <t>Bahrain</t>
  </si>
  <si>
    <t>BRU</t>
  </si>
  <si>
    <t>Brunei</t>
  </si>
  <si>
    <t>BUL</t>
  </si>
  <si>
    <t>Bulgaria</t>
  </si>
  <si>
    <t>CAM</t>
  </si>
  <si>
    <t>Cambodia</t>
  </si>
  <si>
    <t>CAN</t>
  </si>
  <si>
    <t>Canada</t>
  </si>
  <si>
    <t>CAY</t>
  </si>
  <si>
    <t>Cayman Islands</t>
  </si>
  <si>
    <t>CHI</t>
  </si>
  <si>
    <t>Chile</t>
  </si>
  <si>
    <t>CHN</t>
  </si>
  <si>
    <t>China, PR</t>
  </si>
  <si>
    <t>COK</t>
  </si>
  <si>
    <t>Cook Islands</t>
  </si>
  <si>
    <t>COL</t>
  </si>
  <si>
    <t>Columbia</t>
  </si>
  <si>
    <t>Croatia</t>
  </si>
  <si>
    <t>CUB</t>
  </si>
  <si>
    <t>Cuba</t>
  </si>
  <si>
    <t>CYP</t>
  </si>
  <si>
    <t>Cyprus</t>
  </si>
  <si>
    <t>CZE</t>
  </si>
  <si>
    <t>Czech Republic</t>
  </si>
  <si>
    <t>DEN</t>
  </si>
  <si>
    <t>Denmark</t>
  </si>
  <si>
    <t>DJI</t>
  </si>
  <si>
    <t>Dijbouti</t>
  </si>
  <si>
    <t>DOM</t>
  </si>
  <si>
    <t>Dominican Republic</t>
  </si>
  <si>
    <t>ECU</t>
  </si>
  <si>
    <t>Ecuador</t>
  </si>
  <si>
    <t>EGY</t>
  </si>
  <si>
    <t>Egypt</t>
  </si>
  <si>
    <t>ESA</t>
  </si>
  <si>
    <t>El Salvador</t>
  </si>
  <si>
    <t>ESP</t>
  </si>
  <si>
    <t>Spain</t>
  </si>
  <si>
    <t>EST</t>
  </si>
  <si>
    <t>Estonia</t>
  </si>
  <si>
    <t>FIJ</t>
  </si>
  <si>
    <t>Fiji</t>
  </si>
  <si>
    <t>FIN</t>
  </si>
  <si>
    <t>Finland</t>
  </si>
  <si>
    <t>FRA</t>
  </si>
  <si>
    <t>France</t>
  </si>
  <si>
    <t>GBR</t>
  </si>
  <si>
    <t>Great Britain</t>
  </si>
  <si>
    <t>GEO</t>
  </si>
  <si>
    <t>Georgia</t>
  </si>
  <si>
    <t>GER</t>
  </si>
  <si>
    <t>Germany</t>
  </si>
  <si>
    <t>GRE</t>
  </si>
  <si>
    <t>Greece</t>
  </si>
  <si>
    <t>GRN</t>
  </si>
  <si>
    <t>Grenada</t>
  </si>
  <si>
    <t>GUA</t>
  </si>
  <si>
    <t>Guatemala</t>
  </si>
  <si>
    <t>GUM</t>
  </si>
  <si>
    <t>Guam</t>
  </si>
  <si>
    <t>HKG</t>
  </si>
  <si>
    <t>Hong Kong</t>
  </si>
  <si>
    <t>HUN</t>
  </si>
  <si>
    <t>Hungary</t>
  </si>
  <si>
    <t>INA</t>
  </si>
  <si>
    <t>Indonesia</t>
  </si>
  <si>
    <t>IND</t>
  </si>
  <si>
    <t>India</t>
  </si>
  <si>
    <t>IRI</t>
  </si>
  <si>
    <t>Islamic Rep. of Iran</t>
  </si>
  <si>
    <t>IRL</t>
  </si>
  <si>
    <t>Ireland</t>
  </si>
  <si>
    <t>IRQ</t>
  </si>
  <si>
    <t>Iraq</t>
  </si>
  <si>
    <t>ISL</t>
  </si>
  <si>
    <t>Iceland</t>
  </si>
  <si>
    <t>ISR</t>
  </si>
  <si>
    <t>Israel</t>
  </si>
  <si>
    <t>ISV</t>
  </si>
  <si>
    <t>Virgin Islands, US</t>
  </si>
  <si>
    <t>ITA</t>
  </si>
  <si>
    <t>Italy</t>
  </si>
  <si>
    <t>IVB</t>
  </si>
  <si>
    <t>Virgin Isl., British</t>
  </si>
  <si>
    <t>JAM</t>
  </si>
  <si>
    <t>Jamaica</t>
  </si>
  <si>
    <t>JOR</t>
  </si>
  <si>
    <t>Jordan</t>
  </si>
  <si>
    <t>JPN</t>
  </si>
  <si>
    <t>Japan</t>
  </si>
  <si>
    <t>KAZ</t>
  </si>
  <si>
    <t>Kazakhstan</t>
  </si>
  <si>
    <t>KEN</t>
  </si>
  <si>
    <t>Kenya</t>
  </si>
  <si>
    <t>KGZ</t>
  </si>
  <si>
    <t>Kyrgyzstan</t>
  </si>
  <si>
    <t>KOR</t>
  </si>
  <si>
    <t>Republic of Korea</t>
  </si>
  <si>
    <t>KOS</t>
  </si>
  <si>
    <t>Kosovo</t>
  </si>
  <si>
    <t>KUW</t>
  </si>
  <si>
    <t>Kuwait</t>
  </si>
  <si>
    <t>LAT</t>
  </si>
  <si>
    <t>Latvia</t>
  </si>
  <si>
    <t>LBA</t>
  </si>
  <si>
    <t>Libya</t>
  </si>
  <si>
    <t>LBN</t>
  </si>
  <si>
    <t>Lebanon</t>
  </si>
  <si>
    <t>LCA</t>
  </si>
  <si>
    <t>St Lucia</t>
  </si>
  <si>
    <t>LIE</t>
  </si>
  <si>
    <t>Liechtenstein</t>
  </si>
  <si>
    <t>LTU</t>
  </si>
  <si>
    <t>Lithuania</t>
  </si>
  <si>
    <t>LUX</t>
  </si>
  <si>
    <t>Luxembourg</t>
  </si>
  <si>
    <t>MAD</t>
  </si>
  <si>
    <t>Madagascar</t>
  </si>
  <si>
    <t>MAR</t>
  </si>
  <si>
    <t>Morocco</t>
  </si>
  <si>
    <t>MAS</t>
  </si>
  <si>
    <t>Malaysia</t>
  </si>
  <si>
    <t>MDA</t>
  </si>
  <si>
    <t>Moldova</t>
  </si>
  <si>
    <t>MEX</t>
  </si>
  <si>
    <t>Mexico</t>
  </si>
  <si>
    <t>MKD</t>
  </si>
  <si>
    <t>North Macedonia</t>
  </si>
  <si>
    <t>MLT</t>
  </si>
  <si>
    <t>Malta</t>
  </si>
  <si>
    <t>MNE</t>
  </si>
  <si>
    <t>Montenegro</t>
  </si>
  <si>
    <t>MON</t>
  </si>
  <si>
    <t>Monaco</t>
  </si>
  <si>
    <t>MOZ</t>
  </si>
  <si>
    <t>Mozambique</t>
  </si>
  <si>
    <t>MRI</t>
  </si>
  <si>
    <t>Mauritius</t>
  </si>
  <si>
    <t>MYA</t>
  </si>
  <si>
    <t>Myanmar</t>
  </si>
  <si>
    <t>NAM</t>
  </si>
  <si>
    <t>Namibia</t>
  </si>
  <si>
    <t>NCA</t>
  </si>
  <si>
    <t>Nicaragua</t>
  </si>
  <si>
    <t>NED</t>
  </si>
  <si>
    <t>Netherlands</t>
  </si>
  <si>
    <t>NGR</t>
  </si>
  <si>
    <t>Nigeria</t>
  </si>
  <si>
    <t>NOR</t>
  </si>
  <si>
    <t>Norway</t>
  </si>
  <si>
    <t>NZL</t>
  </si>
  <si>
    <t>New Zealand</t>
  </si>
  <si>
    <t>OMA</t>
  </si>
  <si>
    <t>Oman</t>
  </si>
  <si>
    <t>PAK</t>
  </si>
  <si>
    <t>Pakistan</t>
  </si>
  <si>
    <t>PAN</t>
  </si>
  <si>
    <t>Panama</t>
  </si>
  <si>
    <t>PAR</t>
  </si>
  <si>
    <t>Paraguay</t>
  </si>
  <si>
    <t>PER</t>
  </si>
  <si>
    <t>Peru</t>
  </si>
  <si>
    <t>PHI</t>
  </si>
  <si>
    <t>Philippines</t>
  </si>
  <si>
    <t>PLE</t>
  </si>
  <si>
    <t>Palestine</t>
  </si>
  <si>
    <t>PNG</t>
  </si>
  <si>
    <t>Papua New Guinea</t>
  </si>
  <si>
    <t>POL</t>
  </si>
  <si>
    <t>Poland</t>
  </si>
  <si>
    <t>POR</t>
  </si>
  <si>
    <t>Portugal</t>
  </si>
  <si>
    <t>PRK</t>
  </si>
  <si>
    <t>DPR Korea</t>
  </si>
  <si>
    <t>PUR</t>
  </si>
  <si>
    <t>Puerto Rico</t>
  </si>
  <si>
    <t>QAT</t>
  </si>
  <si>
    <t>Qatar</t>
  </si>
  <si>
    <t>ROU</t>
  </si>
  <si>
    <t>Romania</t>
  </si>
  <si>
    <t>RSA</t>
  </si>
  <si>
    <t>South Africa</t>
  </si>
  <si>
    <t>RUS</t>
  </si>
  <si>
    <t>Russia Federation</t>
  </si>
  <si>
    <t>SAM</t>
  </si>
  <si>
    <t>Samoa</t>
  </si>
  <si>
    <t>SEN</t>
  </si>
  <si>
    <t>Senegal</t>
  </si>
  <si>
    <t>SEY</t>
  </si>
  <si>
    <t>Seychelles</t>
  </si>
  <si>
    <t>SGP</t>
  </si>
  <si>
    <t>Singapore</t>
  </si>
  <si>
    <t>SKN</t>
  </si>
  <si>
    <t>St Kitts &amp; Nevis</t>
  </si>
  <si>
    <t>SLO</t>
  </si>
  <si>
    <t>Slovenia</t>
  </si>
  <si>
    <t>SMR</t>
  </si>
  <si>
    <t>San Marino</t>
  </si>
  <si>
    <t>SOL</t>
  </si>
  <si>
    <t>Solomon Islands</t>
  </si>
  <si>
    <t>SRB</t>
  </si>
  <si>
    <t>Serbia</t>
  </si>
  <si>
    <t>SRI</t>
  </si>
  <si>
    <t>Sri Lanka</t>
  </si>
  <si>
    <t>SUD</t>
  </si>
  <si>
    <t>Sudan</t>
  </si>
  <si>
    <t>SUI</t>
  </si>
  <si>
    <t>Switzerland</t>
  </si>
  <si>
    <t>SVK</t>
  </si>
  <si>
    <t>Slovakia</t>
  </si>
  <si>
    <t>SWE</t>
  </si>
  <si>
    <t>Sweden</t>
  </si>
  <si>
    <t>TAH</t>
  </si>
  <si>
    <t>Tahiti</t>
  </si>
  <si>
    <t>TAN</t>
  </si>
  <si>
    <t>Tanzania</t>
  </si>
  <si>
    <t>THA</t>
  </si>
  <si>
    <t>Thailand</t>
  </si>
  <si>
    <t>TLS</t>
  </si>
  <si>
    <t>Timor0Leste</t>
  </si>
  <si>
    <t>TPE</t>
  </si>
  <si>
    <t>Chinese Taipei</t>
  </si>
  <si>
    <t>TTO</t>
  </si>
  <si>
    <t>Trinidad &amp; Tobago</t>
  </si>
  <si>
    <t>TUN</t>
  </si>
  <si>
    <t>Tunisia</t>
  </si>
  <si>
    <t>TUR</t>
  </si>
  <si>
    <t>Turkey</t>
  </si>
  <si>
    <t>UAE</t>
  </si>
  <si>
    <t>Utd Arab Emirates</t>
  </si>
  <si>
    <t>UGA</t>
  </si>
  <si>
    <t>Uganda</t>
  </si>
  <si>
    <t>UKR</t>
  </si>
  <si>
    <t>Ukraine</t>
  </si>
  <si>
    <t>URU</t>
  </si>
  <si>
    <t>Uruguay</t>
  </si>
  <si>
    <t>USA</t>
  </si>
  <si>
    <t>United States of America</t>
  </si>
  <si>
    <t>VAN</t>
  </si>
  <si>
    <t>Vanuatu</t>
  </si>
  <si>
    <t>VEN</t>
  </si>
  <si>
    <t>Venezuela</t>
  </si>
  <si>
    <t>VIE</t>
  </si>
  <si>
    <t>Vietnam</t>
  </si>
  <si>
    <t>VIN</t>
  </si>
  <si>
    <t>St Vincent &amp; the Grenadines</t>
  </si>
  <si>
    <t>ZIM</t>
  </si>
  <si>
    <t>Zimbabwe</t>
  </si>
  <si>
    <t>No MNAs/Not Eligible to Enter</t>
  </si>
  <si>
    <t>AIN</t>
  </si>
  <si>
    <t>Athlete Neutral Nationality</t>
  </si>
  <si>
    <t>ALB</t>
  </si>
  <si>
    <t>Albania</t>
  </si>
  <si>
    <t>BAN</t>
  </si>
  <si>
    <t>Bangladesh</t>
  </si>
  <si>
    <t>BDI</t>
  </si>
  <si>
    <t>Burundi</t>
  </si>
  <si>
    <t>BEN</t>
  </si>
  <si>
    <t>Benin</t>
  </si>
  <si>
    <t>BHU</t>
  </si>
  <si>
    <t>Bhutan</t>
  </si>
  <si>
    <t>BIH</t>
  </si>
  <si>
    <t>Bosnia and Herzegovina</t>
  </si>
  <si>
    <t>BUR</t>
  </si>
  <si>
    <t>Burkina Faso</t>
  </si>
  <si>
    <t>CAF</t>
  </si>
  <si>
    <t>Central African Republic</t>
  </si>
  <si>
    <t>CGO</t>
  </si>
  <si>
    <t>Republic of Congo</t>
  </si>
  <si>
    <t>CHA</t>
  </si>
  <si>
    <t>Chad</t>
  </si>
  <si>
    <t>CIV</t>
  </si>
  <si>
    <t>Côte d'Ivoire</t>
  </si>
  <si>
    <t>CMR</t>
  </si>
  <si>
    <t>Cameroon</t>
  </si>
  <si>
    <t>COD</t>
  </si>
  <si>
    <t>Democratic Republic of the Congo</t>
  </si>
  <si>
    <t>COM</t>
  </si>
  <si>
    <t>Comoros</t>
  </si>
  <si>
    <t>CPV</t>
  </si>
  <si>
    <t>Cape Verde</t>
  </si>
  <si>
    <t>CRC</t>
  </si>
  <si>
    <t>Costa Rica</t>
  </si>
  <si>
    <t>DMA</t>
  </si>
  <si>
    <t>Dominica</t>
  </si>
  <si>
    <t>ERI</t>
  </si>
  <si>
    <t>Eritrea</t>
  </si>
  <si>
    <t>ETH</t>
  </si>
  <si>
    <t>Ethiopia</t>
  </si>
  <si>
    <t>FSM</t>
  </si>
  <si>
    <t>Federated States of Micronesia</t>
  </si>
  <si>
    <t>GAB</t>
  </si>
  <si>
    <t>Gabon</t>
  </si>
  <si>
    <t>GAM</t>
  </si>
  <si>
    <t>Gambia</t>
  </si>
  <si>
    <t>GBS</t>
  </si>
  <si>
    <t>Guinea-Bissau</t>
  </si>
  <si>
    <t>GEQ</t>
  </si>
  <si>
    <t>Equatorial Guinea</t>
  </si>
  <si>
    <t>GHA</t>
  </si>
  <si>
    <t>Ghana</t>
  </si>
  <si>
    <t>GUI</t>
  </si>
  <si>
    <t>Guinea</t>
  </si>
  <si>
    <t>GUY</t>
  </si>
  <si>
    <t>Guyana</t>
  </si>
  <si>
    <t>HAI</t>
  </si>
  <si>
    <t>Haiti</t>
  </si>
  <si>
    <t>HON</t>
  </si>
  <si>
    <t>Honduras</t>
  </si>
  <si>
    <t>KIR</t>
  </si>
  <si>
    <t>Kiribati</t>
  </si>
  <si>
    <t>KSA</t>
  </si>
  <si>
    <t>Saudi Arabia</t>
  </si>
  <si>
    <t>LAO</t>
  </si>
  <si>
    <t>Lao People's Democratic Republic</t>
  </si>
  <si>
    <t>LBR</t>
  </si>
  <si>
    <t>Liberia</t>
  </si>
  <si>
    <t>LES</t>
  </si>
  <si>
    <t>Lesotho</t>
  </si>
  <si>
    <t>MAW</t>
  </si>
  <si>
    <t>Malawi</t>
  </si>
  <si>
    <t>MDV</t>
  </si>
  <si>
    <t>Maldives</t>
  </si>
  <si>
    <t>MGL</t>
  </si>
  <si>
    <t>Mongolia</t>
  </si>
  <si>
    <t>MHL</t>
  </si>
  <si>
    <t>Marshall Islands</t>
  </si>
  <si>
    <t>MLI</t>
  </si>
  <si>
    <t>Mali</t>
  </si>
  <si>
    <t>MTN</t>
  </si>
  <si>
    <t>Mauritania</t>
  </si>
  <si>
    <t>NEP</t>
  </si>
  <si>
    <t>Nepal</t>
  </si>
  <si>
    <t>NIG</t>
  </si>
  <si>
    <t>Niger</t>
  </si>
  <si>
    <t>NRU</t>
  </si>
  <si>
    <t>Nauru</t>
  </si>
  <si>
    <t>PLW</t>
  </si>
  <si>
    <t>Palau</t>
  </si>
  <si>
    <t>RWA</t>
  </si>
  <si>
    <t>Rwanda</t>
  </si>
  <si>
    <t>SLE</t>
  </si>
  <si>
    <t>Sierra Leone</t>
  </si>
  <si>
    <t>SOM</t>
  </si>
  <si>
    <t>Somalia</t>
  </si>
  <si>
    <t>SSD</t>
  </si>
  <si>
    <t>Republic of South Sudan</t>
  </si>
  <si>
    <t>STP</t>
  </si>
  <si>
    <t>Sao Tome and Principe</t>
  </si>
  <si>
    <t>SUR</t>
  </si>
  <si>
    <t>Suriname</t>
  </si>
  <si>
    <t>SWZ</t>
  </si>
  <si>
    <t>Eswatini</t>
  </si>
  <si>
    <t>SYR</t>
  </si>
  <si>
    <t>Syrian Arab Republic</t>
  </si>
  <si>
    <t>TGA</t>
  </si>
  <si>
    <t>Tonga</t>
  </si>
  <si>
    <t>TJK</t>
  </si>
  <si>
    <t>Tajikistan</t>
  </si>
  <si>
    <t>TKM</t>
  </si>
  <si>
    <t>Turkmenistan</t>
  </si>
  <si>
    <t>TOG</t>
  </si>
  <si>
    <t>Togo</t>
  </si>
  <si>
    <t>TUV</t>
  </si>
  <si>
    <t>Tuvalu</t>
  </si>
  <si>
    <t>UZB</t>
  </si>
  <si>
    <t>Uzbekistan</t>
  </si>
  <si>
    <t>YEM</t>
  </si>
  <si>
    <t>Yemen</t>
  </si>
  <si>
    <t>ZAM</t>
  </si>
  <si>
    <t>Zambia</t>
  </si>
  <si>
    <t>Has MNA debit as 10 Sept 2025</t>
  </si>
  <si>
    <t>Suspended MNA</t>
  </si>
  <si>
    <t>No</t>
  </si>
  <si>
    <t>Admin Fee</t>
  </si>
  <si>
    <t>Support Person Fee</t>
  </si>
  <si>
    <t>Support Vessel Fee</t>
  </si>
  <si>
    <t>Event</t>
  </si>
  <si>
    <t>Class</t>
  </si>
  <si>
    <t>Actual Entries</t>
  </si>
  <si>
    <t>1 Vessel</t>
  </si>
  <si>
    <t>2 Vessel</t>
  </si>
  <si>
    <t>3 Vessels</t>
  </si>
  <si>
    <t>Vessel Total</t>
  </si>
  <si>
    <t>Team Leader</t>
  </si>
  <si>
    <t>TOTAL Olympic Vessels</t>
  </si>
  <si>
    <t>TOTAL PARA Vessels</t>
  </si>
  <si>
    <t>Fortaleza 2027 World Sailing Championships</t>
  </si>
  <si>
    <t>This is the digital entry form for the Fortaleza World Sailing Championships, January 2027. Please complete the steps in order, entering your responses in the orange cells. Only one (1) form per MNA from the authorised person will be accepted. It is recommended to complete this form on a computer or large tablet.</t>
  </si>
  <si>
    <t>Men's Dinghy (inc' charter fee and insurance)</t>
  </si>
  <si>
    <t>Women's Dinghy  (inc' charter fee and insurance)</t>
  </si>
  <si>
    <t>Sum</t>
  </si>
  <si>
    <t>Ratio</t>
  </si>
  <si>
    <r>
      <rPr>
        <sz val="12"/>
        <color rgb="FF000000"/>
        <rFont val="Calibri"/>
        <family val="2"/>
      </rPr>
      <t xml:space="preserve">Save this file with your MNA in the title and then email this file to </t>
    </r>
    <r>
      <rPr>
        <u/>
        <sz val="12"/>
        <color rgb="FF0070C0"/>
        <rFont val="Calibri"/>
        <family val="2"/>
      </rPr>
      <t>registration@sailing.org</t>
    </r>
    <r>
      <rPr>
        <sz val="12"/>
        <color rgb="FF000000"/>
        <rFont val="Calibri"/>
        <family val="2"/>
      </rPr>
      <t xml:space="preserve"> by 26 June 2026 to submit your entries.</t>
    </r>
  </si>
  <si>
    <t>I acknowledged this is my MNA's complete entry form and I will receive an invoice on behalf of my MNA for the Entry Fee to be paid by 31 July 2026 before the entries are confirmed.</t>
  </si>
  <si>
    <t>Total Support Team Vessel entry fee:</t>
  </si>
  <si>
    <t>Total Support Team Members fee:</t>
  </si>
  <si>
    <t>Entry and Olympic Fee (plus charter fee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</si>
</sst>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7" x14ac:knownFonts="1">
    <font>
      <sz val="12"/>
      <color theme="1"/>
      <name val="Calibri"/>
      <family val="2"/>
      <scheme val="minor"/>
    </font>
    <font>
      <sz val="12"/>
      <color rgb="FF3F3F76"/>
      <name val="Calibri"/>
      <family val="2"/>
      <scheme val="minor"/>
    </font>
    <font>
      <b/>
      <sz val="12"/>
      <color theme="1"/>
      <name val="Calibri"/>
      <family val="2"/>
      <scheme val="minor"/>
    </font>
    <font>
      <sz val="8"/>
      <name val="Calibri"/>
      <family val="2"/>
      <scheme val="minor"/>
    </font>
    <font>
      <b/>
      <sz val="20"/>
      <color theme="1"/>
      <name val="Calibri"/>
      <family val="2"/>
      <scheme val="minor"/>
    </font>
    <font>
      <i/>
      <sz val="12"/>
      <color theme="1"/>
      <name val="Calibri"/>
      <family val="2"/>
      <scheme val="minor"/>
    </font>
    <font>
      <sz val="10"/>
      <color theme="1"/>
      <name val="Arial"/>
      <family val="2"/>
    </font>
    <font>
      <sz val="12"/>
      <color theme="1"/>
      <name val="Calibri"/>
      <family val="2"/>
    </font>
    <font>
      <sz val="12"/>
      <color theme="1"/>
      <name val="Calibri"/>
      <family val="2"/>
      <scheme val="minor"/>
    </font>
    <font>
      <sz val="12"/>
      <color rgb="FF9C0006"/>
      <name val="Calibri"/>
      <family val="2"/>
      <scheme val="minor"/>
    </font>
    <font>
      <sz val="12"/>
      <color rgb="FFFF0000"/>
      <name val="Calibri"/>
      <family val="2"/>
      <scheme val="minor"/>
    </font>
    <font>
      <sz val="12"/>
      <name val="Calibri"/>
      <family val="2"/>
      <scheme val="minor"/>
    </font>
    <font>
      <sz val="12"/>
      <color rgb="FF000000"/>
      <name val="Calibri"/>
      <family val="2"/>
    </font>
    <font>
      <u/>
      <sz val="12"/>
      <color rgb="FF0070C0"/>
      <name val="Calibri"/>
      <family val="2"/>
    </font>
    <font>
      <sz val="28"/>
      <color theme="0"/>
      <name val="Calibri"/>
      <family val="2"/>
      <scheme val="minor"/>
    </font>
    <font>
      <i/>
      <sz val="9"/>
      <color theme="1"/>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CC99"/>
      </patternFill>
    </fill>
    <fill>
      <patternFill patternType="solid">
        <fgColor rgb="FFFFC7CE"/>
      </patternFill>
    </fill>
    <fill>
      <patternFill patternType="solid">
        <fgColor rgb="FFFFFFCC"/>
      </patternFill>
    </fill>
    <fill>
      <patternFill patternType="solid">
        <fgColor theme="5"/>
        <bgColor indexed="64"/>
      </patternFill>
    </fill>
    <fill>
      <patternFill patternType="solid">
        <fgColor rgb="FFFFFF0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style="thin">
        <color rgb="FF7F7F7F"/>
      </right>
      <top/>
      <bottom/>
      <diagonal/>
    </border>
    <border>
      <left/>
      <right style="thin">
        <color theme="0"/>
      </right>
      <top/>
      <bottom/>
      <diagonal/>
    </border>
    <border>
      <left style="thin">
        <color theme="0"/>
      </left>
      <right style="thin">
        <color theme="0"/>
      </right>
      <top/>
      <bottom/>
      <diagonal/>
    </border>
    <border>
      <left style="thin">
        <color theme="0"/>
      </left>
      <right style="thin">
        <color rgb="FF7F7F7F"/>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style="thin">
        <color theme="0"/>
      </top>
      <bottom/>
      <diagonal/>
    </border>
    <border>
      <left style="thin">
        <color rgb="FF7F7F7F"/>
      </left>
      <right style="thin">
        <color theme="0"/>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top/>
      <bottom style="thin">
        <color rgb="FF7F7F7F"/>
      </bottom>
      <diagonal/>
    </border>
    <border>
      <left style="thin">
        <color rgb="FF7F7F7F"/>
      </left>
      <right/>
      <top/>
      <bottom/>
      <diagonal/>
    </border>
  </borders>
  <cellStyleXfs count="5">
    <xf numFmtId="0" fontId="0" fillId="0" borderId="0"/>
    <xf numFmtId="0" fontId="1" fillId="2" borderId="1" applyNumberFormat="0" applyAlignment="0" applyProtection="0"/>
    <xf numFmtId="0" fontId="9" fillId="3" borderId="0" applyNumberFormat="0" applyBorder="0" applyAlignment="0" applyProtection="0"/>
    <xf numFmtId="0" fontId="10" fillId="0" borderId="0" applyNumberFormat="0" applyFill="0" applyBorder="0" applyAlignment="0" applyProtection="0"/>
    <xf numFmtId="0" fontId="8" fillId="4" borderId="17" applyNumberFormat="0" applyFont="0" applyAlignment="0" applyProtection="0"/>
  </cellStyleXfs>
  <cellXfs count="71">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right"/>
    </xf>
    <xf numFmtId="0" fontId="2" fillId="0" borderId="3" xfId="0" applyFont="1" applyBorder="1"/>
    <xf numFmtId="0" fontId="0" fillId="0" borderId="4" xfId="0" applyBorder="1"/>
    <xf numFmtId="0" fontId="0" fillId="0" borderId="7" xfId="0" applyBorder="1"/>
    <xf numFmtId="0" fontId="0" fillId="0" borderId="6" xfId="0" applyBorder="1"/>
    <xf numFmtId="0" fontId="0" fillId="0" borderId="8" xfId="0" applyBorder="1"/>
    <xf numFmtId="0" fontId="0" fillId="0" borderId="9" xfId="0" applyBorder="1"/>
    <xf numFmtId="0" fontId="1" fillId="2" borderId="1" xfId="1" applyAlignment="1" applyProtection="1">
      <alignment horizontal="center"/>
      <protection locked="0"/>
    </xf>
    <xf numFmtId="0" fontId="1" fillId="2" borderId="1" xfId="1" applyAlignment="1" applyProtection="1">
      <alignment horizontal="center" vertical="center"/>
      <protection locked="0"/>
    </xf>
    <xf numFmtId="0" fontId="0" fillId="0" borderId="10" xfId="0" applyBorder="1"/>
    <xf numFmtId="0" fontId="0" fillId="0" borderId="11" xfId="0" applyBorder="1"/>
    <xf numFmtId="0" fontId="0" fillId="0" borderId="0" xfId="0" applyAlignment="1">
      <alignment vertical="center"/>
    </xf>
    <xf numFmtId="164" fontId="0" fillId="0" borderId="0" xfId="0" applyNumberFormat="1" applyAlignment="1">
      <alignment horizontal="center"/>
    </xf>
    <xf numFmtId="164" fontId="0" fillId="0" borderId="0" xfId="0" applyNumberFormat="1" applyAlignment="1">
      <alignment vertical="center" wrapText="1"/>
    </xf>
    <xf numFmtId="0" fontId="6" fillId="0" borderId="0" xfId="0" applyFont="1"/>
    <xf numFmtId="0" fontId="7" fillId="0" borderId="0" xfId="0" applyFont="1"/>
    <xf numFmtId="0" fontId="9" fillId="3" borderId="0" xfId="2"/>
    <xf numFmtId="0" fontId="10" fillId="0" borderId="0" xfId="3"/>
    <xf numFmtId="0" fontId="10" fillId="4" borderId="17" xfId="4" applyFont="1"/>
    <xf numFmtId="0" fontId="10" fillId="2" borderId="1" xfId="1" applyFont="1" applyAlignment="1" applyProtection="1">
      <alignment horizontal="center" vertical="center"/>
      <protection locked="0"/>
    </xf>
    <xf numFmtId="164" fontId="10" fillId="0" borderId="14" xfId="0" applyNumberFormat="1" applyFont="1" applyBorder="1" applyAlignment="1">
      <alignment vertical="center" wrapText="1"/>
    </xf>
    <xf numFmtId="0" fontId="10" fillId="0" borderId="8" xfId="0" applyFont="1" applyBorder="1"/>
    <xf numFmtId="0" fontId="10" fillId="0" borderId="6" xfId="0" applyFont="1" applyBorder="1"/>
    <xf numFmtId="0" fontId="10" fillId="2" borderId="1" xfId="1" applyFont="1" applyAlignment="1" applyProtection="1">
      <alignment horizontal="center"/>
      <protection locked="0"/>
    </xf>
    <xf numFmtId="0" fontId="10" fillId="0" borderId="0" xfId="0" applyFont="1"/>
    <xf numFmtId="0" fontId="10" fillId="0" borderId="0" xfId="0" quotePrefix="1" applyFont="1"/>
    <xf numFmtId="0" fontId="1" fillId="2" borderId="18" xfId="1" applyBorder="1" applyAlignment="1" applyProtection="1">
      <alignment horizontal="center" vertical="center"/>
      <protection locked="0"/>
    </xf>
    <xf numFmtId="164" fontId="0" fillId="0" borderId="0" xfId="0" applyNumberFormat="1" applyAlignment="1">
      <alignment horizontal="left"/>
    </xf>
    <xf numFmtId="164" fontId="0" fillId="0" borderId="7" xfId="0" applyNumberFormat="1" applyBorder="1" applyAlignment="1">
      <alignment vertical="center" wrapText="1"/>
    </xf>
    <xf numFmtId="0" fontId="2" fillId="0" borderId="19" xfId="0" applyFont="1" applyBorder="1" applyAlignment="1">
      <alignment horizontal="center"/>
    </xf>
    <xf numFmtId="0" fontId="0" fillId="0" borderId="3" xfId="0" applyBorder="1"/>
    <xf numFmtId="0" fontId="0" fillId="0" borderId="20" xfId="0" applyBorder="1"/>
    <xf numFmtId="0" fontId="0" fillId="6" borderId="0" xfId="0" applyFill="1"/>
    <xf numFmtId="0" fontId="16" fillId="0" borderId="0" xfId="0" applyFont="1" applyAlignment="1">
      <alignment horizontal="center"/>
    </xf>
    <xf numFmtId="0" fontId="2" fillId="6" borderId="0" xfId="0" applyFont="1" applyFill="1" applyAlignment="1">
      <alignment horizontal="center"/>
    </xf>
    <xf numFmtId="0" fontId="10" fillId="0" borderId="0" xfId="0" applyFont="1" applyAlignment="1">
      <alignment horizontal="center" vertical="center"/>
    </xf>
    <xf numFmtId="0" fontId="10" fillId="0" borderId="0" xfId="0" applyFont="1" applyAlignment="1">
      <alignment horizontal="center"/>
    </xf>
    <xf numFmtId="0" fontId="2" fillId="0" borderId="4" xfId="0" applyFont="1" applyBorder="1"/>
    <xf numFmtId="0" fontId="2" fillId="0" borderId="0" xfId="0" applyFont="1" applyAlignment="1">
      <alignment wrapText="1"/>
    </xf>
    <xf numFmtId="0" fontId="10" fillId="0" borderId="0" xfId="0" applyFont="1" applyAlignment="1">
      <alignment horizontal="left"/>
    </xf>
    <xf numFmtId="0" fontId="10"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wrapText="1"/>
    </xf>
    <xf numFmtId="0" fontId="0" fillId="0" borderId="11" xfId="0" applyBorder="1" applyAlignment="1">
      <alignment horizontal="left"/>
    </xf>
    <xf numFmtId="0" fontId="0" fillId="0" borderId="8" xfId="0" applyBorder="1" applyAlignment="1">
      <alignment horizontal="left"/>
    </xf>
    <xf numFmtId="0" fontId="0" fillId="0" borderId="0" xfId="0" applyAlignment="1">
      <alignment horizontal="left" vertical="center"/>
    </xf>
    <xf numFmtId="164" fontId="0" fillId="0" borderId="11" xfId="0" applyNumberFormat="1" applyBorder="1" applyAlignment="1">
      <alignment horizontal="left"/>
    </xf>
    <xf numFmtId="164" fontId="0" fillId="0" borderId="13" xfId="0" applyNumberFormat="1" applyBorder="1" applyAlignment="1">
      <alignment horizontal="left"/>
    </xf>
    <xf numFmtId="164" fontId="0" fillId="0" borderId="15" xfId="0" applyNumberFormat="1" applyBorder="1" applyAlignment="1">
      <alignment horizontal="left" wrapText="1"/>
    </xf>
    <xf numFmtId="164" fontId="0" fillId="0" borderId="0" xfId="0" applyNumberFormat="1" applyAlignment="1">
      <alignment horizontal="left" wrapText="1"/>
    </xf>
    <xf numFmtId="0" fontId="14" fillId="5" borderId="12" xfId="0" applyFont="1" applyFill="1" applyBorder="1" applyAlignment="1">
      <alignment horizontal="center" vertical="center"/>
    </xf>
    <xf numFmtId="0" fontId="14" fillId="5" borderId="16" xfId="0" applyFont="1" applyFill="1" applyBorder="1" applyAlignment="1">
      <alignment horizontal="center" vertical="center"/>
    </xf>
    <xf numFmtId="0" fontId="2" fillId="0" borderId="2" xfId="0" applyFont="1" applyBorder="1" applyAlignment="1">
      <alignment horizontal="left"/>
    </xf>
    <xf numFmtId="0" fontId="0" fillId="0" borderId="4" xfId="0" applyBorder="1" applyAlignment="1">
      <alignment horizontal="right"/>
    </xf>
    <xf numFmtId="0" fontId="0" fillId="0" borderId="5" xfId="0" applyBorder="1" applyAlignment="1">
      <alignment horizontal="right"/>
    </xf>
    <xf numFmtId="0" fontId="4" fillId="0" borderId="6" xfId="0" applyFont="1" applyBorder="1" applyAlignment="1">
      <alignment horizontal="center"/>
    </xf>
    <xf numFmtId="0" fontId="10" fillId="0" borderId="0" xfId="0" applyFont="1" applyAlignment="1">
      <alignment horizontal="left" vertical="center"/>
    </xf>
    <xf numFmtId="0" fontId="0" fillId="0" borderId="0" xfId="0" applyAlignment="1">
      <alignment horizontal="left"/>
    </xf>
    <xf numFmtId="0" fontId="0" fillId="0" borderId="2" xfId="0" applyBorder="1" applyAlignment="1">
      <alignment horizontal="left"/>
    </xf>
    <xf numFmtId="0" fontId="11" fillId="0" borderId="6" xfId="0" applyFont="1" applyBorder="1" applyAlignment="1">
      <alignment horizontal="left" vertical="top" wrapText="1"/>
    </xf>
    <xf numFmtId="0" fontId="0" fillId="0" borderId="6" xfId="0" applyBorder="1" applyAlignment="1">
      <alignment horizontal="left" vertical="top" wrapText="1"/>
    </xf>
    <xf numFmtId="164" fontId="15" fillId="0" borderId="0" xfId="0" applyNumberFormat="1" applyFont="1" applyAlignment="1">
      <alignment horizontal="left" vertical="top"/>
    </xf>
    <xf numFmtId="0" fontId="0" fillId="0" borderId="0" xfId="0" applyAlignment="1">
      <alignment horizontal="center" vertical="center"/>
    </xf>
    <xf numFmtId="0" fontId="10" fillId="0" borderId="0" xfId="0" applyFont="1" applyAlignment="1">
      <alignment horizontal="center" vertical="center"/>
    </xf>
  </cellXfs>
  <cellStyles count="5">
    <cellStyle name="Bad" xfId="2" builtinId="27"/>
    <cellStyle name="Input" xfId="1" builtinId="20"/>
    <cellStyle name="Normal" xfId="0" builtinId="0"/>
    <cellStyle name="Note" xfId="4" builtinId="10"/>
    <cellStyle name="Warning Text" xfId="3"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A4C9-0383-9B4C-8846-72E840C4E1A0}">
  <sheetPr codeName="Sheet1"/>
  <dimension ref="A1:G43"/>
  <sheetViews>
    <sheetView tabSelected="1" zoomScale="110" zoomScaleNormal="150" workbookViewId="0">
      <selection activeCell="A4" sqref="A4:F4"/>
    </sheetView>
  </sheetViews>
  <sheetFormatPr defaultColWidth="10.83203125" defaultRowHeight="15.5" x14ac:dyDescent="0.35"/>
  <cols>
    <col min="1" max="1" width="42" style="9" bestFit="1" customWidth="1"/>
    <col min="2" max="2" width="14.83203125" style="9" bestFit="1" customWidth="1"/>
    <col min="3" max="3" width="10" style="9" customWidth="1"/>
    <col min="4" max="4" width="7.5" style="9" customWidth="1"/>
    <col min="5" max="5" width="0.83203125" style="15" customWidth="1"/>
    <col min="6" max="6" width="26.83203125" style="9" customWidth="1"/>
    <col min="7" max="7" width="3.33203125" style="9" customWidth="1"/>
    <col min="8" max="16384" width="10.83203125" style="9"/>
  </cols>
  <sheetData>
    <row r="1" spans="1:7" ht="93" customHeight="1" x14ac:dyDescent="0.35">
      <c r="A1" s="57" t="s">
        <v>490</v>
      </c>
      <c r="B1" s="57"/>
      <c r="C1" s="57"/>
      <c r="D1" s="57"/>
      <c r="E1" s="57"/>
      <c r="F1" s="58"/>
      <c r="G1" s="10"/>
    </row>
    <row r="2" spans="1:7" ht="26" x14ac:dyDescent="0.6">
      <c r="A2" s="62" t="s">
        <v>0</v>
      </c>
      <c r="B2" s="62"/>
      <c r="C2" s="62"/>
      <c r="D2" s="62"/>
      <c r="E2" s="62"/>
      <c r="F2" s="62"/>
      <c r="G2" s="10"/>
    </row>
    <row r="3" spans="1:7" ht="8.25" customHeight="1" x14ac:dyDescent="0.35">
      <c r="E3" s="9"/>
      <c r="G3" s="10"/>
    </row>
    <row r="4" spans="1:7" ht="53" customHeight="1" x14ac:dyDescent="0.35">
      <c r="A4" s="66" t="s">
        <v>491</v>
      </c>
      <c r="B4" s="67"/>
      <c r="C4" s="67"/>
      <c r="D4" s="67"/>
      <c r="E4" s="67"/>
      <c r="F4" s="67"/>
      <c r="G4" s="10"/>
    </row>
    <row r="5" spans="1:7" ht="8.25" customHeight="1" x14ac:dyDescent="0.35">
      <c r="A5" s="7"/>
      <c r="B5" s="7"/>
      <c r="C5" s="7"/>
      <c r="D5" s="7"/>
      <c r="E5" s="8"/>
      <c r="F5" s="7"/>
    </row>
    <row r="6" spans="1:7" x14ac:dyDescent="0.35">
      <c r="A6" s="46" t="s">
        <v>1</v>
      </c>
      <c r="B6" s="46"/>
      <c r="C6" s="59"/>
      <c r="D6" s="13"/>
      <c r="E6"/>
      <c r="F6" s="8"/>
      <c r="G6" s="10"/>
    </row>
    <row r="7" spans="1:7" ht="8.25" customHeight="1" x14ac:dyDescent="0.35">
      <c r="A7" s="7"/>
      <c r="B7" s="7"/>
      <c r="C7" s="7"/>
      <c r="D7" s="7"/>
      <c r="E7" s="8"/>
      <c r="F7" s="7"/>
    </row>
    <row r="8" spans="1:7" x14ac:dyDescent="0.35">
      <c r="A8" s="6" t="s">
        <v>3</v>
      </c>
      <c r="B8" s="60" t="str">
        <f>IF($D$6="","Please select your MNA",VLOOKUP($D$6,'Quota Allocation'!$A$2:$L$149,2,FALSE))</f>
        <v>Please select your MNA</v>
      </c>
      <c r="C8" s="61"/>
      <c r="D8" s="12"/>
      <c r="E8"/>
      <c r="F8" s="8"/>
      <c r="G8" s="10"/>
    </row>
    <row r="9" spans="1:7" ht="8.25" customHeight="1" x14ac:dyDescent="0.35">
      <c r="A9" s="7"/>
      <c r="B9" s="7"/>
      <c r="C9" s="7"/>
      <c r="D9" s="7"/>
      <c r="E9" s="8"/>
      <c r="F9" s="7"/>
    </row>
    <row r="10" spans="1:7" ht="31" x14ac:dyDescent="0.35">
      <c r="A10" s="46" t="s">
        <v>4</v>
      </c>
      <c r="B10" s="46"/>
      <c r="C10" s="3" t="s">
        <v>5</v>
      </c>
      <c r="D10" s="3" t="s">
        <v>6</v>
      </c>
      <c r="E10"/>
      <c r="F10" s="43" t="s">
        <v>500</v>
      </c>
      <c r="G10" s="10"/>
    </row>
    <row r="11" spans="1:7" x14ac:dyDescent="0.35">
      <c r="A11" t="s">
        <v>8</v>
      </c>
      <c r="B11" t="s">
        <v>9</v>
      </c>
      <c r="C11" s="1">
        <f>IF($D$6="",0,2+VLOOKUP($D$6,'Quota Allocation'!$A$2:$L$149,3,FALSE))</f>
        <v>0</v>
      </c>
      <c r="D11" s="12"/>
      <c r="F11" s="32">
        <v>570</v>
      </c>
      <c r="G11" s="10"/>
    </row>
    <row r="12" spans="1:7" x14ac:dyDescent="0.35">
      <c r="A12" t="s">
        <v>10</v>
      </c>
      <c r="B12" t="s">
        <v>9</v>
      </c>
      <c r="C12" s="1">
        <f>IF($D$6="",0,2+VLOOKUP($D$6,'Quota Allocation'!$A$2:$L$149,4,FALSE))</f>
        <v>0</v>
      </c>
      <c r="D12" s="12"/>
      <c r="F12" s="32">
        <v>570</v>
      </c>
      <c r="G12" s="10"/>
    </row>
    <row r="13" spans="1:7" x14ac:dyDescent="0.35">
      <c r="A13" t="s">
        <v>11</v>
      </c>
      <c r="B13" t="s">
        <v>12</v>
      </c>
      <c r="C13" s="1">
        <f>IF($D$6="",0,2+VLOOKUP($D$6,'Quota Allocation'!$A$2:$L$149,5,FALSE))</f>
        <v>0</v>
      </c>
      <c r="D13" s="12"/>
      <c r="F13" s="32">
        <v>570</v>
      </c>
      <c r="G13" s="10"/>
    </row>
    <row r="14" spans="1:7" x14ac:dyDescent="0.35">
      <c r="A14" t="s">
        <v>13</v>
      </c>
      <c r="B14" t="s">
        <v>12</v>
      </c>
      <c r="C14" s="1">
        <f>IF($D$6="",0,2+VLOOKUP($D$6,'Quota Allocation'!$A$2:$L$149,6,FALSE))</f>
        <v>0</v>
      </c>
      <c r="D14" s="12"/>
      <c r="F14" s="32">
        <v>570</v>
      </c>
      <c r="G14" s="10"/>
    </row>
    <row r="15" spans="1:7" x14ac:dyDescent="0.35">
      <c r="A15" t="s">
        <v>492</v>
      </c>
      <c r="B15" t="s">
        <v>14</v>
      </c>
      <c r="C15" s="1">
        <f>IF($D$6="",0,2+VLOOKUP($D$6,'Quota Allocation'!$A$2:$L$149,7,FALSE))</f>
        <v>0</v>
      </c>
      <c r="D15" s="12"/>
      <c r="F15" s="32">
        <v>2245</v>
      </c>
      <c r="G15" s="10"/>
    </row>
    <row r="16" spans="1:7" x14ac:dyDescent="0.35">
      <c r="A16" t="s">
        <v>493</v>
      </c>
      <c r="B16" t="s">
        <v>15</v>
      </c>
      <c r="C16" s="1">
        <f>IF($D$6="",0,2+VLOOKUP($D$6,'Quota Allocation'!$A$2:$L$149,8,FALSE))</f>
        <v>0</v>
      </c>
      <c r="D16" s="12"/>
      <c r="E16"/>
      <c r="F16" s="32">
        <v>2245</v>
      </c>
      <c r="G16" s="10"/>
    </row>
    <row r="17" spans="1:7" s="27" customFormat="1" hidden="1" x14ac:dyDescent="0.35">
      <c r="A17" s="29" t="s">
        <v>16</v>
      </c>
      <c r="B17" s="29" t="s">
        <v>17</v>
      </c>
      <c r="C17" s="1">
        <f>IF(MNA="",0,1+VLOOKUP(MNA,'Quota Allocation'!$A$2:$L$149,3,FALSE))</f>
        <v>0</v>
      </c>
      <c r="D17" s="28"/>
      <c r="E17"/>
      <c r="F17" s="32">
        <v>300</v>
      </c>
      <c r="G17" s="26"/>
    </row>
    <row r="18" spans="1:7" s="27" customFormat="1" hidden="1" x14ac:dyDescent="0.35">
      <c r="A18" s="29" t="s">
        <v>18</v>
      </c>
      <c r="B18" s="29" t="s">
        <v>19</v>
      </c>
      <c r="C18" s="1">
        <f>IF(MNA="",0,1+VLOOKUP(MNA,'Quota Allocation'!$A$2:$L$149,3,FALSE))</f>
        <v>0</v>
      </c>
      <c r="D18" s="28"/>
      <c r="E18"/>
      <c r="F18" s="32">
        <v>300</v>
      </c>
      <c r="G18" s="26"/>
    </row>
    <row r="19" spans="1:7" s="27" customFormat="1" hidden="1" x14ac:dyDescent="0.35">
      <c r="A19" s="29" t="s">
        <v>20</v>
      </c>
      <c r="B19" s="30" t="s">
        <v>21</v>
      </c>
      <c r="C19" s="1">
        <f>IF(MNA="",0,1+VLOOKUP(MNA,'Quota Allocation'!$A$2:$L$149,3,FALSE))</f>
        <v>0</v>
      </c>
      <c r="D19" s="28"/>
      <c r="E19"/>
      <c r="F19" s="32">
        <v>300</v>
      </c>
      <c r="G19" s="26"/>
    </row>
    <row r="20" spans="1:7" s="27" customFormat="1" hidden="1" x14ac:dyDescent="0.35">
      <c r="A20" s="29" t="s">
        <v>22</v>
      </c>
      <c r="B20" s="29" t="s">
        <v>23</v>
      </c>
      <c r="C20" s="1">
        <f>IF(MNA="",0,1+VLOOKUP(MNA,'Quota Allocation'!$A$2:$L$149,3,FALSE))</f>
        <v>0</v>
      </c>
      <c r="D20" s="28"/>
      <c r="E20"/>
      <c r="F20" s="32">
        <v>300</v>
      </c>
      <c r="G20" s="26"/>
    </row>
    <row r="21" spans="1:7" s="27" customFormat="1" hidden="1" x14ac:dyDescent="0.35">
      <c r="A21" s="29" t="s">
        <v>24</v>
      </c>
      <c r="B21" s="29" t="s">
        <v>25</v>
      </c>
      <c r="C21" s="1">
        <f>IF(MNA="",0,1+VLOOKUP(MNA,'Quota Allocation'!$A$2:$L$149,3,FALSE))</f>
        <v>0</v>
      </c>
      <c r="D21" s="28"/>
      <c r="E21"/>
      <c r="F21" s="32">
        <v>300</v>
      </c>
      <c r="G21" s="26"/>
    </row>
    <row r="22" spans="1:7" s="27" customFormat="1" hidden="1" x14ac:dyDescent="0.35">
      <c r="A22" s="29" t="s">
        <v>26</v>
      </c>
      <c r="B22" s="29" t="s">
        <v>25</v>
      </c>
      <c r="C22" s="1">
        <f>IF(MNA="",0,1+VLOOKUP(MNA,'Quota Allocation'!$A$2:$L$149,3,FALSE))</f>
        <v>0</v>
      </c>
      <c r="D22" s="28"/>
      <c r="E22"/>
      <c r="F22" s="32">
        <v>300</v>
      </c>
      <c r="G22" s="26"/>
    </row>
    <row r="23" spans="1:7" s="27" customFormat="1" hidden="1" x14ac:dyDescent="0.35">
      <c r="A23" s="29" t="s">
        <v>27</v>
      </c>
      <c r="B23" s="29" t="s">
        <v>28</v>
      </c>
      <c r="C23" s="1">
        <f>IF(MNA="",0,1+VLOOKUP(MNA,'Quota Allocation'!$A$2:$L$149,3,FALSE))</f>
        <v>0</v>
      </c>
      <c r="D23" s="28"/>
      <c r="E23"/>
      <c r="F23" s="32">
        <v>300</v>
      </c>
      <c r="G23" s="26"/>
    </row>
    <row r="24" spans="1:7" s="27" customFormat="1" hidden="1" x14ac:dyDescent="0.35">
      <c r="A24" s="29" t="s">
        <v>29</v>
      </c>
      <c r="B24" s="29" t="s">
        <v>30</v>
      </c>
      <c r="C24" s="1">
        <f>IF(MNA="",0,1+VLOOKUP(MNA,'Quota Allocation'!$A$2:$L$149,3,FALSE))</f>
        <v>0</v>
      </c>
      <c r="D24" s="28"/>
      <c r="E24"/>
      <c r="F24" s="32">
        <v>300</v>
      </c>
      <c r="G24" s="26"/>
    </row>
    <row r="25" spans="1:7" x14ac:dyDescent="0.35">
      <c r="A25" s="7"/>
      <c r="B25" s="7"/>
      <c r="C25" s="7"/>
      <c r="D25" s="7"/>
      <c r="E25" s="8"/>
      <c r="F25" s="7"/>
    </row>
    <row r="26" spans="1:7" x14ac:dyDescent="0.35">
      <c r="A26" s="46" t="s">
        <v>31</v>
      </c>
      <c r="B26" s="46"/>
      <c r="C26" s="3" t="s">
        <v>5</v>
      </c>
      <c r="D26" s="34" t="s">
        <v>6</v>
      </c>
      <c r="E26"/>
      <c r="F26" s="2" t="s">
        <v>7</v>
      </c>
      <c r="G26" s="10"/>
    </row>
    <row r="27" spans="1:7" x14ac:dyDescent="0.35">
      <c r="A27" s="52" t="s">
        <v>32</v>
      </c>
      <c r="B27" s="52"/>
      <c r="C27" s="4">
        <f>TOTAL_Olympic_Vessels</f>
        <v>0</v>
      </c>
      <c r="D27" s="13"/>
      <c r="E27" s="33"/>
      <c r="F27" s="32">
        <f>Support_Vessel_Fee</f>
        <v>150</v>
      </c>
      <c r="G27" s="10"/>
    </row>
    <row r="28" spans="1:7" s="27" customFormat="1" hidden="1" x14ac:dyDescent="0.35">
      <c r="A28" s="63" t="s">
        <v>33</v>
      </c>
      <c r="B28" s="63"/>
      <c r="C28" s="4">
        <f>TOTAL_PARA_Vessels</f>
        <v>0</v>
      </c>
      <c r="D28" s="24"/>
      <c r="E28" s="25"/>
      <c r="F28" s="32">
        <f>Support_Vessel_Fee</f>
        <v>150</v>
      </c>
      <c r="G28" s="26"/>
    </row>
    <row r="29" spans="1:7" x14ac:dyDescent="0.35">
      <c r="A29" s="52" t="s">
        <v>498</v>
      </c>
      <c r="B29" s="52"/>
      <c r="C29" s="17">
        <f>(Support_Vessels_Olympic+Support_Vessels_Para)*Support_Vessel_Fee</f>
        <v>0</v>
      </c>
      <c r="D29" s="68"/>
      <c r="E29" s="68"/>
      <c r="F29" s="68"/>
      <c r="G29" s="10"/>
    </row>
    <row r="30" spans="1:7" ht="13.5" customHeight="1" x14ac:dyDescent="0.35">
      <c r="A30" s="42"/>
      <c r="B30" s="7"/>
      <c r="C30" s="7"/>
      <c r="D30" s="7"/>
      <c r="E30" s="8"/>
      <c r="F30" s="7"/>
    </row>
    <row r="31" spans="1:7" x14ac:dyDescent="0.35">
      <c r="A31" s="46" t="s">
        <v>34</v>
      </c>
      <c r="B31" s="46"/>
      <c r="C31" s="46"/>
      <c r="D31" s="46"/>
      <c r="E31" s="35"/>
      <c r="F31" s="2" t="s">
        <v>7</v>
      </c>
      <c r="G31" s="10"/>
    </row>
    <row r="32" spans="1:7" x14ac:dyDescent="0.35">
      <c r="A32" s="64" t="s">
        <v>35</v>
      </c>
      <c r="B32" s="64"/>
      <c r="C32" s="65"/>
      <c r="D32" s="12"/>
      <c r="E32" s="36"/>
      <c r="F32" s="32">
        <f>Support_Person_Fee</f>
        <v>50</v>
      </c>
      <c r="G32" s="10"/>
    </row>
    <row r="33" spans="1:7" s="27" customFormat="1" hidden="1" x14ac:dyDescent="0.35">
      <c r="A33" s="44" t="s">
        <v>36</v>
      </c>
      <c r="B33" s="44"/>
      <c r="C33" s="45"/>
      <c r="D33" s="28"/>
      <c r="E33" s="36"/>
      <c r="F33" s="32">
        <f>Support_Person_Fee</f>
        <v>50</v>
      </c>
      <c r="G33" s="26"/>
    </row>
    <row r="34" spans="1:7" x14ac:dyDescent="0.35">
      <c r="A34" s="52" t="s">
        <v>499</v>
      </c>
      <c r="B34" s="52"/>
      <c r="C34" s="17">
        <f>(Support_Persons_Olympic+Support_Persons_Para)*Support_Person_Fee</f>
        <v>0</v>
      </c>
      <c r="D34" s="2"/>
      <c r="E34" s="35"/>
      <c r="F34" s="18"/>
      <c r="G34" s="10"/>
    </row>
    <row r="35" spans="1:7" ht="8.25" customHeight="1" x14ac:dyDescent="0.35">
      <c r="A35" s="7"/>
      <c r="B35" s="7"/>
      <c r="C35" s="7"/>
      <c r="D35" s="7"/>
      <c r="E35" s="8"/>
      <c r="F35" s="7"/>
    </row>
    <row r="36" spans="1:7" x14ac:dyDescent="0.35">
      <c r="A36" s="46" t="s">
        <v>37</v>
      </c>
      <c r="B36" s="46"/>
      <c r="C36" s="46"/>
      <c r="D36" s="46"/>
      <c r="E36" s="46"/>
      <c r="F36" s="46"/>
      <c r="G36" s="10"/>
    </row>
    <row r="37" spans="1:7" x14ac:dyDescent="0.35">
      <c r="A37" s="50" t="s">
        <v>38</v>
      </c>
      <c r="B37" s="51"/>
      <c r="C37" s="53">
        <f>M_Windsurfing_Entries*M_Windsurfing_Entry_Fee+W_Windsurfing_Entries*W_Windsurfing_Entry_Fee+M_Kite_Entries*M_Kite_Entry_Fee+W_Kite_Entries*W_Kite_Entry_Fee+M_Dinghy_Entries*M_Dinghy_Entry_Fee+W_Dinghy_Entries*W_Dinghy_Entry_Fee+M_Skiff_Entries*M_Skiff_Entry_Fee+W_Skiff_Entries*W_Skiff_Entry_Fee+MX_Dinghy_Entries*MX_Dinghy_Entry_Fee+MX_Multihull_Entries*MX_Multihull_Entry_Fee+D21*F21+D22*F22+D23*F23+D24*F24+Total_Support_Vessel_Fee+Total_Support_Team_Fee+IF(SUM(D11:D24)=0,0,Admin_Fee)</f>
        <v>0</v>
      </c>
      <c r="D37" s="54"/>
      <c r="E37" s="55"/>
      <c r="F37" s="55"/>
      <c r="G37" s="10"/>
    </row>
    <row r="38" spans="1:7" ht="63" customHeight="1" x14ac:dyDescent="0.35">
      <c r="A38" s="49" t="s">
        <v>497</v>
      </c>
      <c r="B38" s="49"/>
      <c r="C38" s="49"/>
      <c r="D38" s="31"/>
      <c r="E38" s="56"/>
      <c r="F38" s="56"/>
      <c r="G38" s="10"/>
    </row>
    <row r="39" spans="1:7" ht="8.25" customHeight="1" x14ac:dyDescent="0.35">
      <c r="A39" s="7"/>
      <c r="B39" s="7"/>
      <c r="C39" s="7"/>
      <c r="D39" s="7"/>
      <c r="E39" s="8"/>
      <c r="F39" s="7"/>
    </row>
    <row r="40" spans="1:7" x14ac:dyDescent="0.35">
      <c r="A40" s="46" t="s">
        <v>40</v>
      </c>
      <c r="B40" s="46"/>
      <c r="C40" s="46"/>
      <c r="D40" s="46"/>
      <c r="E40" s="46"/>
      <c r="F40" s="46"/>
      <c r="G40" s="10"/>
    </row>
    <row r="41" spans="1:7" ht="32.25" customHeight="1" x14ac:dyDescent="0.35">
      <c r="A41" s="47" t="s">
        <v>496</v>
      </c>
      <c r="B41" s="48"/>
      <c r="C41" s="48"/>
      <c r="D41" s="48"/>
      <c r="E41" s="48"/>
      <c r="F41" s="48"/>
      <c r="G41" s="10"/>
    </row>
    <row r="42" spans="1:7" x14ac:dyDescent="0.35">
      <c r="A42" s="11"/>
      <c r="B42" s="11"/>
      <c r="C42" s="11"/>
      <c r="D42" s="11"/>
      <c r="E42" s="14"/>
      <c r="F42" s="11"/>
      <c r="G42" s="10"/>
    </row>
    <row r="43" spans="1:7" s="11" customFormat="1" x14ac:dyDescent="0.35">
      <c r="E43" s="14"/>
    </row>
  </sheetData>
  <sheetProtection algorithmName="SHA-512" hashValue="6PUYQuSK0tfz4r1fXrLEEkQAAUQYahXL2JTdeIniGsUI8ueowmXQwuWK/8B45zHXlnGy/zQHXDQTDRhK836HVA==" saltValue="oXvwcQTHqCkfpTZ0rRFPlQ==" spinCount="100000" sheet="1" objects="1" scenarios="1"/>
  <mergeCells count="22">
    <mergeCell ref="A27:B27"/>
    <mergeCell ref="A28:B28"/>
    <mergeCell ref="A32:C32"/>
    <mergeCell ref="A4:F4"/>
    <mergeCell ref="A29:B29"/>
    <mergeCell ref="D29:F29"/>
    <mergeCell ref="A31:D31"/>
    <mergeCell ref="A1:F1"/>
    <mergeCell ref="A26:B26"/>
    <mergeCell ref="A10:B10"/>
    <mergeCell ref="A6:C6"/>
    <mergeCell ref="B8:C8"/>
    <mergeCell ref="A2:F2"/>
    <mergeCell ref="A33:C33"/>
    <mergeCell ref="A36:F36"/>
    <mergeCell ref="A40:F40"/>
    <mergeCell ref="A41:F41"/>
    <mergeCell ref="A38:C38"/>
    <mergeCell ref="A37:B37"/>
    <mergeCell ref="A34:B34"/>
    <mergeCell ref="C37:D37"/>
    <mergeCell ref="E37:F38"/>
  </mergeCells>
  <phoneticPr fontId="3" type="noConversion"/>
  <dataValidations count="4">
    <dataValidation type="whole" operator="greaterThan" allowBlank="1" showInputMessage="1" showErrorMessage="1" prompt="Please input the number of Support Team persons to be accredited" sqref="D32:D33" xr:uid="{DB45C7DD-3D84-E845-A742-83618278FD54}">
      <formula1>-1</formula1>
    </dataValidation>
    <dataValidation type="whole" allowBlank="1" showInputMessage="1" showErrorMessage="1" error="Please enter a number equal to or less than your quota" prompt="Please input the number of entries for this Event" sqref="D11:D24" xr:uid="{84995C86-B815-914A-A27C-39F45857CA93}">
      <formula1>0</formula1>
      <formula2>C11</formula2>
    </dataValidation>
    <dataValidation type="whole" allowBlank="1" showInputMessage="1" showErrorMessage="1" error="Please enter a number equal to or less than your quota" prompt="Input the number of Support Vessels for Para Sailing Events" sqref="D28" xr:uid="{2D452688-3F34-514B-917D-391B2F004FDE}">
      <formula1>0</formula1>
      <formula2>4</formula2>
    </dataValidation>
    <dataValidation type="whole" allowBlank="1" showInputMessage="1" showErrorMessage="1" error="Please enter a number equal to or less than your quota" prompt="Input the number of Support Vessels for Olympic Events" sqref="D27" xr:uid="{26607740-2606-3547-900E-2491E56A89DE}">
      <formula1>0</formula1>
      <formula2>C27</formula2>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prompt="Please confirm this is your MNA. If not, please reselect." xr:uid="{C66F484D-5385-AD47-9B1C-11DB3F036E64}">
          <x14:formula1>
            <xm:f>References!$A$1:$A$1</xm:f>
          </x14:formula1>
          <xm:sqref>D8</xm:sqref>
        </x14:dataValidation>
        <x14:dataValidation type="list" showInputMessage="1" showErrorMessage="1" error="You must acknowledge the terms to complete the form." prompt="Please acknowledge this is your MNA's complete entry and you will receive an invoice for your MNA for the Entry Fee payable before the entry can be confirmed." xr:uid="{6CDE9A3F-EA6D-C343-AABE-0A52362222CA}">
          <x14:formula1>
            <xm:f>References!$A$1</xm:f>
          </x14:formula1>
          <xm:sqref>D38</xm:sqref>
        </x14:dataValidation>
        <x14:dataValidation type="list" allowBlank="1" showInputMessage="1" showErrorMessage="1" prompt="Please select your MNA's 3 letter code." xr:uid="{CAD70B4E-D25B-6648-88A9-424D68DE2C47}">
          <x14:formula1>
            <xm:f>'Quota Allocation'!$A$2:$A$149</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9696B-B9F0-C94C-8F97-667379288179}">
  <sheetPr codeName="Sheet2"/>
  <dimension ref="A1:O224"/>
  <sheetViews>
    <sheetView workbookViewId="0">
      <pane ySplit="1" topLeftCell="A2" activePane="bottomLeft" state="frozen"/>
      <selection pane="bottomLeft" activeCell="F110" sqref="F110"/>
    </sheetView>
  </sheetViews>
  <sheetFormatPr defaultColWidth="10.5" defaultRowHeight="15.5" x14ac:dyDescent="0.35"/>
  <cols>
    <col min="2" max="2" width="28" bestFit="1" customWidth="1"/>
    <col min="13" max="13" width="8.5" customWidth="1"/>
  </cols>
  <sheetData>
    <row r="1" spans="1:15" x14ac:dyDescent="0.35">
      <c r="A1" s="19" t="s">
        <v>41</v>
      </c>
      <c r="B1" s="19" t="s">
        <v>42</v>
      </c>
      <c r="C1" s="19" t="s">
        <v>43</v>
      </c>
      <c r="D1" s="19" t="s">
        <v>44</v>
      </c>
      <c r="E1" s="19" t="s">
        <v>45</v>
      </c>
      <c r="F1" s="19" t="s">
        <v>46</v>
      </c>
      <c r="G1" s="19" t="s">
        <v>47</v>
      </c>
      <c r="H1" s="19" t="s">
        <v>48</v>
      </c>
      <c r="I1" s="19" t="s">
        <v>49</v>
      </c>
      <c r="J1" s="19" t="s">
        <v>50</v>
      </c>
      <c r="K1" s="19" t="s">
        <v>51</v>
      </c>
      <c r="L1" s="19" t="s">
        <v>52</v>
      </c>
      <c r="M1" s="19" t="s">
        <v>53</v>
      </c>
      <c r="N1" s="19" t="s">
        <v>54</v>
      </c>
      <c r="O1" s="19" t="s">
        <v>55</v>
      </c>
    </row>
    <row r="2" spans="1:15" x14ac:dyDescent="0.35">
      <c r="A2" s="22" t="s">
        <v>56</v>
      </c>
      <c r="B2" s="22" t="s">
        <v>57</v>
      </c>
      <c r="C2" s="19"/>
      <c r="D2" s="19"/>
      <c r="E2" s="19"/>
      <c r="F2" s="19"/>
      <c r="G2" s="19"/>
      <c r="H2" s="19"/>
      <c r="I2" s="19"/>
      <c r="J2" s="19"/>
      <c r="K2" s="19"/>
      <c r="L2" s="19"/>
      <c r="M2">
        <f>COUNT(C2:L2)</f>
        <v>0</v>
      </c>
      <c r="N2">
        <f>SUM(C2:L2)</f>
        <v>0</v>
      </c>
      <c r="O2">
        <f>SUM(C2:H2)+(2*SUM(I2:L2))</f>
        <v>0</v>
      </c>
    </row>
    <row r="3" spans="1:15" x14ac:dyDescent="0.35">
      <c r="A3" s="19" t="s">
        <v>58</v>
      </c>
      <c r="B3" s="19" t="s">
        <v>59</v>
      </c>
      <c r="C3" s="19"/>
      <c r="D3" s="19"/>
      <c r="E3" s="19"/>
      <c r="F3" s="19"/>
      <c r="G3" s="19"/>
      <c r="H3" s="19"/>
      <c r="I3" s="19"/>
      <c r="J3" s="19"/>
      <c r="K3" s="19"/>
      <c r="L3" s="19"/>
      <c r="M3">
        <f t="shared" ref="M3:M47" si="0">COUNT(C3:L3)</f>
        <v>0</v>
      </c>
      <c r="N3">
        <f>SUM(C3:L3)</f>
        <v>0</v>
      </c>
      <c r="O3">
        <f>SUM(C3:H3)+(2*SUM(I3:L3))</f>
        <v>0</v>
      </c>
    </row>
    <row r="4" spans="1:15" x14ac:dyDescent="0.35">
      <c r="A4" s="23" t="s">
        <v>60</v>
      </c>
      <c r="B4" s="23" t="s">
        <v>61</v>
      </c>
      <c r="C4" s="19"/>
      <c r="D4" s="19"/>
      <c r="E4" s="19"/>
      <c r="F4" s="19"/>
      <c r="G4" s="19"/>
      <c r="H4" s="19"/>
      <c r="I4" s="19"/>
      <c r="J4" s="19"/>
      <c r="K4" s="19"/>
      <c r="L4" s="19"/>
      <c r="M4">
        <f>COUNT(C4:L4)</f>
        <v>0</v>
      </c>
      <c r="N4">
        <f>SUM(C4:L4)</f>
        <v>0</v>
      </c>
      <c r="O4">
        <f>SUM(C4:H4)+(2*SUM(I4:L4))</f>
        <v>0</v>
      </c>
    </row>
    <row r="5" spans="1:15" x14ac:dyDescent="0.35">
      <c r="A5" s="20" t="s">
        <v>62</v>
      </c>
      <c r="B5" s="19" t="s">
        <v>63</v>
      </c>
      <c r="C5" s="19"/>
      <c r="D5" s="19"/>
      <c r="E5" s="19"/>
      <c r="F5" s="19"/>
      <c r="G5" s="19"/>
      <c r="H5" s="19"/>
      <c r="I5" s="19"/>
      <c r="J5" s="19"/>
      <c r="K5" s="19"/>
      <c r="L5" s="19"/>
      <c r="M5">
        <f t="shared" si="0"/>
        <v>0</v>
      </c>
      <c r="N5">
        <f t="shared" ref="N5:N48" si="1">SUM(C5:L5)</f>
        <v>0</v>
      </c>
      <c r="O5">
        <f t="shared" ref="O5:O48" si="2">SUM(C5:H5)+(2*SUM(I5:L5))</f>
        <v>0</v>
      </c>
    </row>
    <row r="6" spans="1:15" x14ac:dyDescent="0.35">
      <c r="A6" s="20" t="s">
        <v>64</v>
      </c>
      <c r="B6" s="19" t="s">
        <v>65</v>
      </c>
      <c r="C6" s="19"/>
      <c r="D6" s="19"/>
      <c r="E6" s="19"/>
      <c r="F6" s="19"/>
      <c r="G6" s="19"/>
      <c r="H6" s="19"/>
      <c r="I6" s="19"/>
      <c r="J6" s="19"/>
      <c r="K6" s="19"/>
      <c r="L6" s="19"/>
      <c r="M6">
        <f t="shared" si="0"/>
        <v>0</v>
      </c>
      <c r="N6">
        <f t="shared" si="1"/>
        <v>0</v>
      </c>
      <c r="O6">
        <f t="shared" si="2"/>
        <v>0</v>
      </c>
    </row>
    <row r="7" spans="1:15" x14ac:dyDescent="0.35">
      <c r="A7" s="19" t="s">
        <v>66</v>
      </c>
      <c r="B7" s="19" t="s">
        <v>67</v>
      </c>
      <c r="C7" s="19"/>
      <c r="D7" s="19"/>
      <c r="E7" s="19"/>
      <c r="F7" s="19"/>
      <c r="G7" s="19"/>
      <c r="H7" s="19"/>
      <c r="I7" s="19"/>
      <c r="J7" s="19"/>
      <c r="K7" s="19"/>
      <c r="L7" s="19"/>
      <c r="M7">
        <f t="shared" si="0"/>
        <v>0</v>
      </c>
      <c r="N7">
        <f t="shared" si="1"/>
        <v>0</v>
      </c>
      <c r="O7">
        <f t="shared" si="2"/>
        <v>0</v>
      </c>
    </row>
    <row r="8" spans="1:15" x14ac:dyDescent="0.35">
      <c r="A8" s="19" t="s">
        <v>68</v>
      </c>
      <c r="B8" s="19" t="s">
        <v>69</v>
      </c>
      <c r="C8" s="19"/>
      <c r="D8" s="19"/>
      <c r="E8" s="19"/>
      <c r="F8" s="19"/>
      <c r="G8" s="19"/>
      <c r="H8" s="19"/>
      <c r="I8" s="19"/>
      <c r="J8" s="19"/>
      <c r="K8" s="19"/>
      <c r="L8" s="19"/>
      <c r="M8">
        <f t="shared" si="0"/>
        <v>0</v>
      </c>
      <c r="N8">
        <f t="shared" si="1"/>
        <v>0</v>
      </c>
      <c r="O8">
        <f t="shared" si="2"/>
        <v>0</v>
      </c>
    </row>
    <row r="9" spans="1:15" x14ac:dyDescent="0.35">
      <c r="A9" s="20" t="s">
        <v>70</v>
      </c>
      <c r="B9" s="19" t="s">
        <v>71</v>
      </c>
      <c r="C9" s="19"/>
      <c r="D9" s="19"/>
      <c r="E9" s="19"/>
      <c r="F9" s="19"/>
      <c r="G9" s="19"/>
      <c r="H9" s="19"/>
      <c r="I9" s="19"/>
      <c r="J9" s="19"/>
      <c r="K9" s="19"/>
      <c r="L9" s="19"/>
      <c r="M9">
        <f t="shared" si="0"/>
        <v>0</v>
      </c>
      <c r="N9">
        <f t="shared" si="1"/>
        <v>0</v>
      </c>
      <c r="O9">
        <f t="shared" si="2"/>
        <v>0</v>
      </c>
    </row>
    <row r="10" spans="1:15" x14ac:dyDescent="0.35">
      <c r="A10" s="19" t="s">
        <v>72</v>
      </c>
      <c r="B10" s="19" t="s">
        <v>73</v>
      </c>
      <c r="C10" s="19"/>
      <c r="D10" s="19"/>
      <c r="E10" s="19"/>
      <c r="F10" s="19"/>
      <c r="G10" s="19"/>
      <c r="H10" s="19"/>
      <c r="I10" s="19"/>
      <c r="J10" s="19"/>
      <c r="K10" s="19"/>
      <c r="L10" s="19"/>
      <c r="M10">
        <f t="shared" si="0"/>
        <v>0</v>
      </c>
      <c r="N10">
        <f t="shared" si="1"/>
        <v>0</v>
      </c>
      <c r="O10">
        <f t="shared" si="2"/>
        <v>0</v>
      </c>
    </row>
    <row r="11" spans="1:15" x14ac:dyDescent="0.35">
      <c r="A11" s="20" t="s">
        <v>74</v>
      </c>
      <c r="B11" s="19" t="s">
        <v>75</v>
      </c>
      <c r="C11" s="19"/>
      <c r="D11" s="19"/>
      <c r="E11" s="19"/>
      <c r="F11" s="19"/>
      <c r="G11" s="19"/>
      <c r="H11" s="19"/>
      <c r="I11" s="19"/>
      <c r="J11" s="19"/>
      <c r="K11" s="19"/>
      <c r="L11" s="19"/>
      <c r="M11">
        <f t="shared" si="0"/>
        <v>0</v>
      </c>
      <c r="N11">
        <f t="shared" si="1"/>
        <v>0</v>
      </c>
      <c r="O11">
        <f t="shared" si="2"/>
        <v>0</v>
      </c>
    </row>
    <row r="12" spans="1:15" x14ac:dyDescent="0.35">
      <c r="A12" s="19" t="s">
        <v>76</v>
      </c>
      <c r="B12" s="19" t="s">
        <v>77</v>
      </c>
      <c r="C12" s="19"/>
      <c r="D12" s="19"/>
      <c r="E12" s="19"/>
      <c r="F12" s="19"/>
      <c r="G12" s="19"/>
      <c r="H12" s="19"/>
      <c r="I12" s="19"/>
      <c r="J12" s="19"/>
      <c r="K12" s="19"/>
      <c r="L12" s="19"/>
      <c r="M12">
        <f t="shared" si="0"/>
        <v>0</v>
      </c>
      <c r="N12">
        <f t="shared" si="1"/>
        <v>0</v>
      </c>
      <c r="O12">
        <f t="shared" si="2"/>
        <v>0</v>
      </c>
    </row>
    <row r="13" spans="1:15" x14ac:dyDescent="0.35">
      <c r="A13" s="19" t="s">
        <v>78</v>
      </c>
      <c r="B13" s="19" t="s">
        <v>79</v>
      </c>
      <c r="C13" s="19"/>
      <c r="D13" s="19"/>
      <c r="E13" s="19"/>
      <c r="F13" s="19"/>
      <c r="G13" s="19"/>
      <c r="H13" s="19"/>
      <c r="I13" s="19"/>
      <c r="J13" s="19"/>
      <c r="K13" s="19"/>
      <c r="L13" s="19"/>
      <c r="M13">
        <f t="shared" si="0"/>
        <v>0</v>
      </c>
      <c r="N13">
        <f t="shared" si="1"/>
        <v>0</v>
      </c>
      <c r="O13">
        <f t="shared" si="2"/>
        <v>0</v>
      </c>
    </row>
    <row r="14" spans="1:15" x14ac:dyDescent="0.35">
      <c r="A14" s="20" t="s">
        <v>80</v>
      </c>
      <c r="B14" s="19" t="s">
        <v>81</v>
      </c>
      <c r="C14" s="19"/>
      <c r="D14" s="19"/>
      <c r="E14" s="19"/>
      <c r="F14" s="19"/>
      <c r="G14" s="19"/>
      <c r="H14" s="19"/>
      <c r="I14" s="19"/>
      <c r="J14" s="19"/>
      <c r="K14" s="19"/>
      <c r="L14" s="19"/>
      <c r="M14">
        <f t="shared" si="0"/>
        <v>0</v>
      </c>
      <c r="N14">
        <f t="shared" si="1"/>
        <v>0</v>
      </c>
      <c r="O14">
        <f t="shared" si="2"/>
        <v>0</v>
      </c>
    </row>
    <row r="15" spans="1:15" x14ac:dyDescent="0.35">
      <c r="A15" s="20" t="s">
        <v>82</v>
      </c>
      <c r="B15" s="19" t="s">
        <v>83</v>
      </c>
      <c r="C15" s="19"/>
      <c r="D15" s="19"/>
      <c r="E15" s="19"/>
      <c r="F15" s="19"/>
      <c r="G15" s="19"/>
      <c r="H15" s="19"/>
      <c r="I15" s="19"/>
      <c r="J15" s="19"/>
      <c r="K15" s="19"/>
      <c r="L15" s="19"/>
      <c r="M15">
        <f t="shared" si="0"/>
        <v>0</v>
      </c>
      <c r="N15">
        <f t="shared" si="1"/>
        <v>0</v>
      </c>
      <c r="O15">
        <f t="shared" si="2"/>
        <v>0</v>
      </c>
    </row>
    <row r="16" spans="1:15" x14ac:dyDescent="0.35">
      <c r="A16" s="19" t="s">
        <v>84</v>
      </c>
      <c r="B16" s="19" t="s">
        <v>85</v>
      </c>
      <c r="C16" s="19"/>
      <c r="D16" s="19"/>
      <c r="E16" s="19"/>
      <c r="F16" s="19"/>
      <c r="G16" s="19"/>
      <c r="H16" s="19"/>
      <c r="I16" s="19"/>
      <c r="J16" s="19"/>
      <c r="K16" s="19"/>
      <c r="L16" s="19"/>
      <c r="M16">
        <f t="shared" si="0"/>
        <v>0</v>
      </c>
      <c r="N16">
        <f t="shared" si="1"/>
        <v>0</v>
      </c>
      <c r="O16">
        <f t="shared" si="2"/>
        <v>0</v>
      </c>
    </row>
    <row r="17" spans="1:15" x14ac:dyDescent="0.35">
      <c r="A17" s="19" t="s">
        <v>86</v>
      </c>
      <c r="B17" s="19" t="s">
        <v>87</v>
      </c>
      <c r="C17" s="19"/>
      <c r="D17" s="19"/>
      <c r="E17" s="19"/>
      <c r="F17" s="19"/>
      <c r="G17" s="19"/>
      <c r="H17" s="19"/>
      <c r="I17" s="19"/>
      <c r="J17" s="19"/>
      <c r="K17" s="19"/>
      <c r="L17" s="19"/>
      <c r="M17">
        <f t="shared" si="0"/>
        <v>0</v>
      </c>
      <c r="N17">
        <f t="shared" si="1"/>
        <v>0</v>
      </c>
      <c r="O17">
        <f t="shared" si="2"/>
        <v>0</v>
      </c>
    </row>
    <row r="18" spans="1:15" x14ac:dyDescent="0.35">
      <c r="A18" s="19" t="s">
        <v>88</v>
      </c>
      <c r="B18" s="19" t="s">
        <v>89</v>
      </c>
      <c r="C18" s="19"/>
      <c r="D18" s="19"/>
      <c r="E18" s="19"/>
      <c r="F18" s="19"/>
      <c r="G18" s="19"/>
      <c r="H18" s="19"/>
      <c r="I18" s="19"/>
      <c r="J18" s="19"/>
      <c r="K18" s="19"/>
      <c r="L18" s="19"/>
      <c r="M18">
        <f t="shared" si="0"/>
        <v>0</v>
      </c>
      <c r="N18">
        <f t="shared" si="1"/>
        <v>0</v>
      </c>
      <c r="O18">
        <f t="shared" si="2"/>
        <v>0</v>
      </c>
    </row>
    <row r="19" spans="1:15" x14ac:dyDescent="0.35">
      <c r="A19" s="20" t="s">
        <v>90</v>
      </c>
      <c r="B19" s="19" t="s">
        <v>91</v>
      </c>
      <c r="C19" s="19"/>
      <c r="D19" s="19"/>
      <c r="E19" s="19"/>
      <c r="F19" s="19"/>
      <c r="G19" s="19"/>
      <c r="H19" s="19"/>
      <c r="I19" s="19"/>
      <c r="J19" s="19"/>
      <c r="K19" s="19"/>
      <c r="L19" s="19"/>
      <c r="M19">
        <f t="shared" si="0"/>
        <v>0</v>
      </c>
      <c r="N19">
        <f t="shared" si="1"/>
        <v>0</v>
      </c>
      <c r="O19">
        <f t="shared" si="2"/>
        <v>0</v>
      </c>
    </row>
    <row r="20" spans="1:15" x14ac:dyDescent="0.35">
      <c r="A20" s="21" t="s">
        <v>92</v>
      </c>
      <c r="B20" s="21" t="s">
        <v>93</v>
      </c>
      <c r="C20" s="19"/>
      <c r="D20" s="19"/>
      <c r="E20" s="19"/>
      <c r="F20" s="19"/>
      <c r="G20" s="19"/>
      <c r="H20" s="19"/>
      <c r="I20" s="19"/>
      <c r="J20" s="19"/>
      <c r="K20" s="19"/>
      <c r="L20" s="19"/>
      <c r="M20">
        <f>COUNT(C20:L20)</f>
        <v>0</v>
      </c>
      <c r="N20">
        <f>SUM(C20:L20)</f>
        <v>0</v>
      </c>
      <c r="O20">
        <f>SUM(C20:H20)+(2*SUM(I20:L20))</f>
        <v>0</v>
      </c>
    </row>
    <row r="21" spans="1:15" x14ac:dyDescent="0.35">
      <c r="A21" s="20" t="s">
        <v>94</v>
      </c>
      <c r="B21" s="19" t="s">
        <v>95</v>
      </c>
      <c r="C21" s="19"/>
      <c r="D21" s="19"/>
      <c r="E21" s="19"/>
      <c r="F21" s="19"/>
      <c r="G21" s="19"/>
      <c r="H21" s="19"/>
      <c r="I21" s="19"/>
      <c r="J21" s="19"/>
      <c r="K21" s="19"/>
      <c r="L21" s="19"/>
      <c r="M21">
        <f t="shared" si="0"/>
        <v>0</v>
      </c>
      <c r="N21">
        <f t="shared" si="1"/>
        <v>0</v>
      </c>
      <c r="O21">
        <f t="shared" si="2"/>
        <v>0</v>
      </c>
    </row>
    <row r="22" spans="1:15" x14ac:dyDescent="0.35">
      <c r="A22" s="20" t="s">
        <v>96</v>
      </c>
      <c r="B22" s="19" t="s">
        <v>97</v>
      </c>
      <c r="C22" s="19"/>
      <c r="D22" s="19"/>
      <c r="E22" s="19"/>
      <c r="F22" s="19"/>
      <c r="G22" s="19"/>
      <c r="H22" s="19"/>
      <c r="I22" s="19"/>
      <c r="J22" s="19"/>
      <c r="K22" s="19"/>
      <c r="L22" s="19"/>
      <c r="M22">
        <f t="shared" si="0"/>
        <v>0</v>
      </c>
      <c r="N22">
        <f t="shared" si="1"/>
        <v>0</v>
      </c>
      <c r="O22">
        <f t="shared" si="2"/>
        <v>0</v>
      </c>
    </row>
    <row r="23" spans="1:15" x14ac:dyDescent="0.35">
      <c r="A23" s="19" t="s">
        <v>98</v>
      </c>
      <c r="B23" s="19" t="s">
        <v>99</v>
      </c>
      <c r="C23" s="19"/>
      <c r="D23" s="19"/>
      <c r="E23" s="19"/>
      <c r="F23" s="19"/>
      <c r="G23" s="19"/>
      <c r="H23" s="19"/>
      <c r="I23" s="19"/>
      <c r="J23" s="19"/>
      <c r="K23" s="19"/>
      <c r="L23" s="19"/>
      <c r="M23">
        <f t="shared" si="0"/>
        <v>0</v>
      </c>
      <c r="N23">
        <f t="shared" si="1"/>
        <v>0</v>
      </c>
      <c r="O23">
        <f t="shared" si="2"/>
        <v>0</v>
      </c>
    </row>
    <row r="24" spans="1:15" x14ac:dyDescent="0.35">
      <c r="A24" s="20" t="s">
        <v>100</v>
      </c>
      <c r="B24" s="19" t="s">
        <v>101</v>
      </c>
      <c r="C24" s="19"/>
      <c r="D24" s="19"/>
      <c r="E24" s="19"/>
      <c r="F24" s="19"/>
      <c r="G24" s="19"/>
      <c r="H24" s="19"/>
      <c r="I24" s="19"/>
      <c r="J24" s="19"/>
      <c r="K24" s="19"/>
      <c r="L24" s="19"/>
      <c r="M24">
        <f t="shared" si="0"/>
        <v>0</v>
      </c>
      <c r="N24">
        <f t="shared" si="1"/>
        <v>0</v>
      </c>
      <c r="O24">
        <f t="shared" si="2"/>
        <v>0</v>
      </c>
    </row>
    <row r="25" spans="1:15" x14ac:dyDescent="0.35">
      <c r="A25" s="20" t="s">
        <v>102</v>
      </c>
      <c r="B25" s="19" t="s">
        <v>103</v>
      </c>
      <c r="C25" s="19"/>
      <c r="D25" s="19"/>
      <c r="E25" s="19"/>
      <c r="F25" s="19"/>
      <c r="G25" s="19"/>
      <c r="H25" s="19"/>
      <c r="I25" s="19"/>
      <c r="J25" s="19"/>
      <c r="K25" s="19"/>
      <c r="L25" s="19"/>
      <c r="M25">
        <f t="shared" si="0"/>
        <v>0</v>
      </c>
      <c r="N25">
        <f t="shared" si="1"/>
        <v>0</v>
      </c>
      <c r="O25">
        <f t="shared" si="2"/>
        <v>0</v>
      </c>
    </row>
    <row r="26" spans="1:15" x14ac:dyDescent="0.35">
      <c r="A26" s="19" t="s">
        <v>104</v>
      </c>
      <c r="B26" s="19" t="s">
        <v>105</v>
      </c>
      <c r="C26" s="19"/>
      <c r="D26" s="19"/>
      <c r="E26" s="19"/>
      <c r="F26" s="19"/>
      <c r="G26" s="19"/>
      <c r="H26" s="19"/>
      <c r="I26" s="19"/>
      <c r="J26" s="19"/>
      <c r="K26" s="19"/>
      <c r="L26" s="19"/>
      <c r="M26">
        <f t="shared" si="0"/>
        <v>0</v>
      </c>
      <c r="N26">
        <f t="shared" si="1"/>
        <v>0</v>
      </c>
      <c r="O26">
        <f t="shared" si="2"/>
        <v>0</v>
      </c>
    </row>
    <row r="27" spans="1:15" x14ac:dyDescent="0.35">
      <c r="A27" s="20" t="s">
        <v>106</v>
      </c>
      <c r="B27" s="19" t="s">
        <v>107</v>
      </c>
      <c r="C27" s="19"/>
      <c r="D27" s="19"/>
      <c r="E27" s="19"/>
      <c r="F27" s="19"/>
      <c r="G27" s="19"/>
      <c r="H27" s="19"/>
      <c r="I27" s="19"/>
      <c r="J27" s="19"/>
      <c r="K27" s="19"/>
      <c r="L27" s="19"/>
      <c r="M27">
        <f t="shared" si="0"/>
        <v>0</v>
      </c>
      <c r="N27">
        <f t="shared" si="1"/>
        <v>0</v>
      </c>
      <c r="O27">
        <f t="shared" si="2"/>
        <v>0</v>
      </c>
    </row>
    <row r="28" spans="1:15" x14ac:dyDescent="0.35">
      <c r="A28" s="19" t="s">
        <v>108</v>
      </c>
      <c r="B28" s="19" t="s">
        <v>109</v>
      </c>
      <c r="C28" s="19"/>
      <c r="D28" s="19"/>
      <c r="E28" s="19"/>
      <c r="F28" s="19"/>
      <c r="G28" s="19"/>
      <c r="H28" s="19"/>
      <c r="I28" s="19"/>
      <c r="J28" s="19"/>
      <c r="K28" s="19"/>
      <c r="L28" s="19"/>
      <c r="M28">
        <f t="shared" si="0"/>
        <v>0</v>
      </c>
      <c r="N28">
        <f t="shared" si="1"/>
        <v>0</v>
      </c>
      <c r="O28">
        <f t="shared" si="2"/>
        <v>0</v>
      </c>
    </row>
    <row r="29" spans="1:15" x14ac:dyDescent="0.35">
      <c r="A29" s="19" t="s">
        <v>110</v>
      </c>
      <c r="B29" s="19" t="s">
        <v>111</v>
      </c>
      <c r="C29" s="19"/>
      <c r="D29" s="19"/>
      <c r="E29" s="19"/>
      <c r="F29" s="19"/>
      <c r="G29" s="19"/>
      <c r="H29" s="19"/>
      <c r="I29" s="19"/>
      <c r="J29" s="19"/>
      <c r="K29" s="19"/>
      <c r="L29" s="19"/>
      <c r="M29">
        <f t="shared" si="0"/>
        <v>0</v>
      </c>
      <c r="N29">
        <f t="shared" si="1"/>
        <v>0</v>
      </c>
      <c r="O29">
        <f t="shared" si="2"/>
        <v>0</v>
      </c>
    </row>
    <row r="30" spans="1:15" x14ac:dyDescent="0.35">
      <c r="A30" s="19" t="s">
        <v>112</v>
      </c>
      <c r="B30" s="19" t="s">
        <v>113</v>
      </c>
      <c r="C30" s="19"/>
      <c r="D30" s="19"/>
      <c r="E30" s="19"/>
      <c r="F30" s="19"/>
      <c r="G30" s="19"/>
      <c r="H30" s="19"/>
      <c r="I30" s="19"/>
      <c r="J30" s="19"/>
      <c r="K30" s="19"/>
      <c r="L30" s="19"/>
      <c r="M30">
        <f t="shared" si="0"/>
        <v>0</v>
      </c>
      <c r="N30">
        <f t="shared" si="1"/>
        <v>0</v>
      </c>
      <c r="O30">
        <f t="shared" si="2"/>
        <v>0</v>
      </c>
    </row>
    <row r="31" spans="1:15" x14ac:dyDescent="0.35">
      <c r="A31" s="19" t="s">
        <v>114</v>
      </c>
      <c r="B31" s="19" t="s">
        <v>115</v>
      </c>
      <c r="C31" s="19"/>
      <c r="D31" s="19"/>
      <c r="E31" s="19">
        <v>2</v>
      </c>
      <c r="F31" s="19">
        <v>2</v>
      </c>
      <c r="G31" s="19"/>
      <c r="H31" s="19"/>
      <c r="I31" s="19"/>
      <c r="J31" s="19"/>
      <c r="K31" s="19"/>
      <c r="L31" s="19"/>
      <c r="M31">
        <f t="shared" si="0"/>
        <v>2</v>
      </c>
      <c r="N31">
        <f t="shared" si="1"/>
        <v>4</v>
      </c>
      <c r="O31">
        <f t="shared" si="2"/>
        <v>4</v>
      </c>
    </row>
    <row r="32" spans="1:15" x14ac:dyDescent="0.35">
      <c r="A32" s="20" t="s">
        <v>116</v>
      </c>
      <c r="B32" s="19" t="s">
        <v>117</v>
      </c>
      <c r="C32" s="19"/>
      <c r="D32" s="19"/>
      <c r="E32" s="19"/>
      <c r="F32" s="19"/>
      <c r="G32" s="19"/>
      <c r="H32" s="19"/>
      <c r="I32" s="19"/>
      <c r="J32" s="19"/>
      <c r="K32" s="19"/>
      <c r="L32" s="19"/>
      <c r="M32">
        <f t="shared" si="0"/>
        <v>0</v>
      </c>
      <c r="N32">
        <f t="shared" si="1"/>
        <v>0</v>
      </c>
      <c r="O32">
        <f t="shared" si="2"/>
        <v>0</v>
      </c>
    </row>
    <row r="33" spans="1:15" x14ac:dyDescent="0.35">
      <c r="A33" s="19" t="s">
        <v>118</v>
      </c>
      <c r="B33" s="19" t="s">
        <v>119</v>
      </c>
      <c r="C33" s="19"/>
      <c r="D33" s="19"/>
      <c r="E33" s="19"/>
      <c r="F33" s="19"/>
      <c r="G33" s="19"/>
      <c r="H33" s="19"/>
      <c r="I33" s="19"/>
      <c r="J33" s="19"/>
      <c r="K33" s="19"/>
      <c r="L33" s="19"/>
      <c r="M33">
        <f t="shared" si="0"/>
        <v>0</v>
      </c>
      <c r="N33">
        <f t="shared" si="1"/>
        <v>0</v>
      </c>
      <c r="O33">
        <f t="shared" si="2"/>
        <v>0</v>
      </c>
    </row>
    <row r="34" spans="1:15" x14ac:dyDescent="0.35">
      <c r="A34" s="19" t="s">
        <v>2</v>
      </c>
      <c r="B34" s="19" t="s">
        <v>120</v>
      </c>
      <c r="C34" s="19"/>
      <c r="D34" s="19"/>
      <c r="E34" s="19"/>
      <c r="F34" s="19"/>
      <c r="G34" s="19"/>
      <c r="H34" s="19"/>
      <c r="I34" s="19"/>
      <c r="J34" s="19"/>
      <c r="K34" s="19"/>
      <c r="L34" s="19"/>
      <c r="M34">
        <f t="shared" si="0"/>
        <v>0</v>
      </c>
      <c r="N34">
        <f t="shared" si="1"/>
        <v>0</v>
      </c>
      <c r="O34">
        <f t="shared" si="2"/>
        <v>0</v>
      </c>
    </row>
    <row r="35" spans="1:15" x14ac:dyDescent="0.35">
      <c r="A35" s="19" t="s">
        <v>121</v>
      </c>
      <c r="B35" s="19" t="s">
        <v>122</v>
      </c>
      <c r="C35" s="19"/>
      <c r="D35" s="19"/>
      <c r="E35" s="19"/>
      <c r="F35" s="19"/>
      <c r="G35" s="19"/>
      <c r="H35" s="19"/>
      <c r="I35" s="19"/>
      <c r="J35" s="19"/>
      <c r="K35" s="19"/>
      <c r="L35" s="19"/>
      <c r="M35">
        <f t="shared" si="0"/>
        <v>0</v>
      </c>
      <c r="N35">
        <f t="shared" si="1"/>
        <v>0</v>
      </c>
      <c r="O35">
        <f t="shared" si="2"/>
        <v>0</v>
      </c>
    </row>
    <row r="36" spans="1:15" x14ac:dyDescent="0.35">
      <c r="A36" s="19" t="s">
        <v>123</v>
      </c>
      <c r="B36" s="19" t="s">
        <v>124</v>
      </c>
      <c r="C36" s="19"/>
      <c r="D36" s="19"/>
      <c r="E36" s="19"/>
      <c r="F36" s="19"/>
      <c r="G36" s="19"/>
      <c r="H36" s="19"/>
      <c r="I36" s="19"/>
      <c r="J36" s="19"/>
      <c r="K36" s="19"/>
      <c r="L36" s="19"/>
      <c r="M36">
        <f t="shared" si="0"/>
        <v>0</v>
      </c>
      <c r="N36">
        <f t="shared" si="1"/>
        <v>0</v>
      </c>
      <c r="O36">
        <f t="shared" si="2"/>
        <v>0</v>
      </c>
    </row>
    <row r="37" spans="1:15" x14ac:dyDescent="0.35">
      <c r="A37" s="19" t="s">
        <v>125</v>
      </c>
      <c r="B37" s="19" t="s">
        <v>126</v>
      </c>
      <c r="C37" s="19"/>
      <c r="D37" s="19"/>
      <c r="E37" s="19"/>
      <c r="F37" s="19"/>
      <c r="G37" s="19"/>
      <c r="H37" s="19"/>
      <c r="I37" s="19"/>
      <c r="J37" s="19"/>
      <c r="K37" s="19"/>
      <c r="L37" s="19"/>
      <c r="M37">
        <f t="shared" si="0"/>
        <v>0</v>
      </c>
      <c r="N37">
        <f t="shared" si="1"/>
        <v>0</v>
      </c>
      <c r="O37">
        <f t="shared" si="2"/>
        <v>0</v>
      </c>
    </row>
    <row r="38" spans="1:15" x14ac:dyDescent="0.35">
      <c r="A38" s="19" t="s">
        <v>127</v>
      </c>
      <c r="B38" s="19" t="s">
        <v>128</v>
      </c>
      <c r="C38" s="19"/>
      <c r="D38" s="19"/>
      <c r="E38" s="19"/>
      <c r="F38" s="19"/>
      <c r="G38" s="19"/>
      <c r="H38" s="19"/>
      <c r="I38" s="19"/>
      <c r="J38" s="19"/>
      <c r="K38" s="19"/>
      <c r="L38" s="19"/>
      <c r="M38">
        <f t="shared" si="0"/>
        <v>0</v>
      </c>
      <c r="N38">
        <f t="shared" si="1"/>
        <v>0</v>
      </c>
      <c r="O38">
        <f t="shared" si="2"/>
        <v>0</v>
      </c>
    </row>
    <row r="39" spans="1:15" x14ac:dyDescent="0.35">
      <c r="A39" s="20" t="s">
        <v>129</v>
      </c>
      <c r="B39" s="19" t="s">
        <v>130</v>
      </c>
      <c r="C39" s="19"/>
      <c r="D39" s="19"/>
      <c r="E39" s="19"/>
      <c r="F39" s="19"/>
      <c r="G39" s="19"/>
      <c r="H39" s="19"/>
      <c r="I39" s="19"/>
      <c r="J39" s="19"/>
      <c r="K39" s="19"/>
      <c r="L39" s="19"/>
      <c r="M39">
        <f t="shared" si="0"/>
        <v>0</v>
      </c>
      <c r="N39">
        <f t="shared" si="1"/>
        <v>0</v>
      </c>
      <c r="O39">
        <f t="shared" si="2"/>
        <v>0</v>
      </c>
    </row>
    <row r="40" spans="1:15" x14ac:dyDescent="0.35">
      <c r="A40" s="19" t="s">
        <v>131</v>
      </c>
      <c r="B40" s="19" t="s">
        <v>132</v>
      </c>
      <c r="C40" s="19"/>
      <c r="D40" s="19"/>
      <c r="E40" s="19"/>
      <c r="F40" s="19"/>
      <c r="G40" s="19"/>
      <c r="H40" s="19"/>
      <c r="I40" s="19"/>
      <c r="J40" s="19"/>
      <c r="K40" s="19"/>
      <c r="L40" s="19"/>
      <c r="M40">
        <f t="shared" si="0"/>
        <v>0</v>
      </c>
      <c r="N40">
        <f t="shared" si="1"/>
        <v>0</v>
      </c>
      <c r="O40">
        <f t="shared" si="2"/>
        <v>0</v>
      </c>
    </row>
    <row r="41" spans="1:15" x14ac:dyDescent="0.35">
      <c r="A41" s="19" t="s">
        <v>133</v>
      </c>
      <c r="B41" s="19" t="s">
        <v>134</v>
      </c>
      <c r="C41" s="19"/>
      <c r="D41" s="19"/>
      <c r="E41" s="19"/>
      <c r="F41" s="19"/>
      <c r="G41" s="19"/>
      <c r="H41" s="19"/>
      <c r="I41" s="19"/>
      <c r="J41" s="19"/>
      <c r="K41" s="19"/>
      <c r="L41" s="19"/>
      <c r="M41">
        <f t="shared" si="0"/>
        <v>0</v>
      </c>
      <c r="N41">
        <f t="shared" si="1"/>
        <v>0</v>
      </c>
      <c r="O41">
        <f t="shared" si="2"/>
        <v>0</v>
      </c>
    </row>
    <row r="42" spans="1:15" x14ac:dyDescent="0.35">
      <c r="A42" s="19" t="s">
        <v>135</v>
      </c>
      <c r="B42" s="19" t="s">
        <v>136</v>
      </c>
      <c r="C42" s="19"/>
      <c r="D42" s="19"/>
      <c r="E42" s="19"/>
      <c r="F42" s="19"/>
      <c r="G42" s="19"/>
      <c r="H42" s="19"/>
      <c r="I42" s="19"/>
      <c r="J42" s="19"/>
      <c r="K42" s="19"/>
      <c r="L42" s="19"/>
      <c r="M42">
        <f t="shared" si="0"/>
        <v>0</v>
      </c>
      <c r="N42">
        <f t="shared" si="1"/>
        <v>0</v>
      </c>
      <c r="O42">
        <f t="shared" si="2"/>
        <v>0</v>
      </c>
    </row>
    <row r="43" spans="1:15" x14ac:dyDescent="0.35">
      <c r="A43" s="19" t="s">
        <v>137</v>
      </c>
      <c r="B43" s="19" t="s">
        <v>138</v>
      </c>
      <c r="C43" s="19"/>
      <c r="D43" s="19"/>
      <c r="E43" s="19"/>
      <c r="F43" s="19"/>
      <c r="G43" s="19"/>
      <c r="H43" s="19"/>
      <c r="I43" s="19"/>
      <c r="J43" s="19"/>
      <c r="K43" s="19"/>
      <c r="L43" s="19"/>
      <c r="M43">
        <f t="shared" si="0"/>
        <v>0</v>
      </c>
      <c r="N43">
        <f t="shared" si="1"/>
        <v>0</v>
      </c>
      <c r="O43">
        <f t="shared" si="2"/>
        <v>0</v>
      </c>
    </row>
    <row r="44" spans="1:15" x14ac:dyDescent="0.35">
      <c r="A44" s="19" t="s">
        <v>139</v>
      </c>
      <c r="B44" s="19" t="s">
        <v>140</v>
      </c>
      <c r="C44" s="19"/>
      <c r="D44" s="19"/>
      <c r="E44" s="19">
        <v>1</v>
      </c>
      <c r="F44" s="19"/>
      <c r="G44" s="19"/>
      <c r="H44" s="19"/>
      <c r="I44" s="19"/>
      <c r="J44" s="19"/>
      <c r="K44" s="19"/>
      <c r="L44" s="19"/>
      <c r="M44">
        <f t="shared" si="0"/>
        <v>1</v>
      </c>
      <c r="N44">
        <f t="shared" si="1"/>
        <v>1</v>
      </c>
      <c r="O44">
        <f t="shared" si="2"/>
        <v>1</v>
      </c>
    </row>
    <row r="45" spans="1:15" x14ac:dyDescent="0.35">
      <c r="A45" s="19" t="s">
        <v>141</v>
      </c>
      <c r="B45" s="19" t="s">
        <v>142</v>
      </c>
      <c r="C45" s="19"/>
      <c r="D45" s="19"/>
      <c r="E45" s="19"/>
      <c r="F45" s="19"/>
      <c r="G45" s="19"/>
      <c r="H45" s="19"/>
      <c r="I45" s="19"/>
      <c r="J45" s="19"/>
      <c r="K45" s="19"/>
      <c r="L45" s="19"/>
      <c r="M45">
        <f t="shared" si="0"/>
        <v>0</v>
      </c>
      <c r="N45">
        <f t="shared" si="1"/>
        <v>0</v>
      </c>
      <c r="O45">
        <f t="shared" si="2"/>
        <v>0</v>
      </c>
    </row>
    <row r="46" spans="1:15" x14ac:dyDescent="0.35">
      <c r="A46" s="19" t="s">
        <v>143</v>
      </c>
      <c r="B46" s="19" t="s">
        <v>144</v>
      </c>
      <c r="C46" s="19"/>
      <c r="D46" s="19"/>
      <c r="E46" s="19"/>
      <c r="F46" s="19"/>
      <c r="G46" s="19"/>
      <c r="H46" s="19"/>
      <c r="I46" s="19"/>
      <c r="J46" s="19"/>
      <c r="K46" s="19"/>
      <c r="L46" s="19"/>
      <c r="M46">
        <f t="shared" si="0"/>
        <v>0</v>
      </c>
      <c r="N46">
        <f t="shared" si="1"/>
        <v>0</v>
      </c>
      <c r="O46">
        <f t="shared" si="2"/>
        <v>0</v>
      </c>
    </row>
    <row r="47" spans="1:15" x14ac:dyDescent="0.35">
      <c r="A47" s="19" t="s">
        <v>145</v>
      </c>
      <c r="B47" s="19" t="s">
        <v>146</v>
      </c>
      <c r="C47" s="19"/>
      <c r="D47" s="19"/>
      <c r="E47" s="19"/>
      <c r="F47" s="19"/>
      <c r="G47" s="19"/>
      <c r="H47" s="19"/>
      <c r="I47" s="19"/>
      <c r="J47" s="19"/>
      <c r="K47" s="19"/>
      <c r="L47" s="19"/>
      <c r="M47">
        <f t="shared" si="0"/>
        <v>0</v>
      </c>
      <c r="N47">
        <f t="shared" si="1"/>
        <v>0</v>
      </c>
      <c r="O47">
        <f t="shared" si="2"/>
        <v>0</v>
      </c>
    </row>
    <row r="48" spans="1:15" x14ac:dyDescent="0.35">
      <c r="A48" s="19" t="s">
        <v>147</v>
      </c>
      <c r="B48" s="19" t="s">
        <v>148</v>
      </c>
      <c r="C48" s="19"/>
      <c r="D48" s="19"/>
      <c r="E48" s="19">
        <v>2</v>
      </c>
      <c r="F48" s="19"/>
      <c r="G48" s="19"/>
      <c r="H48" s="19"/>
      <c r="I48" s="19"/>
      <c r="J48" s="19"/>
      <c r="K48" s="19"/>
      <c r="L48" s="19"/>
      <c r="M48">
        <f t="shared" ref="M48:M91" si="3">COUNT(C48:L48)</f>
        <v>1</v>
      </c>
      <c r="N48">
        <f t="shared" si="1"/>
        <v>2</v>
      </c>
      <c r="O48">
        <f t="shared" si="2"/>
        <v>2</v>
      </c>
    </row>
    <row r="49" spans="1:15" x14ac:dyDescent="0.35">
      <c r="A49" s="19" t="s">
        <v>149</v>
      </c>
      <c r="B49" s="19" t="s">
        <v>150</v>
      </c>
      <c r="C49" s="19"/>
      <c r="D49" s="19"/>
      <c r="E49" s="19"/>
      <c r="F49" s="19"/>
      <c r="G49" s="19"/>
      <c r="H49" s="19"/>
      <c r="I49" s="19"/>
      <c r="J49" s="19"/>
      <c r="K49" s="19"/>
      <c r="L49" s="19"/>
      <c r="M49">
        <f t="shared" si="3"/>
        <v>0</v>
      </c>
      <c r="N49">
        <f t="shared" ref="N49:N94" si="4">SUM(C49:L49)</f>
        <v>0</v>
      </c>
      <c r="O49">
        <f t="shared" ref="O49:O94" si="5">SUM(C49:H49)+(2*SUM(I49:L49))</f>
        <v>0</v>
      </c>
    </row>
    <row r="50" spans="1:15" x14ac:dyDescent="0.35">
      <c r="A50" s="20" t="s">
        <v>151</v>
      </c>
      <c r="B50" s="19" t="s">
        <v>152</v>
      </c>
      <c r="C50" s="19"/>
      <c r="D50" s="19"/>
      <c r="E50" s="19"/>
      <c r="F50" s="19"/>
      <c r="G50" s="19"/>
      <c r="H50" s="19"/>
      <c r="I50" s="19"/>
      <c r="J50" s="19"/>
      <c r="K50" s="19"/>
      <c r="L50" s="19"/>
      <c r="M50">
        <f t="shared" si="3"/>
        <v>0</v>
      </c>
      <c r="N50">
        <f t="shared" si="4"/>
        <v>0</v>
      </c>
      <c r="O50">
        <f t="shared" si="5"/>
        <v>0</v>
      </c>
    </row>
    <row r="51" spans="1:15" x14ac:dyDescent="0.35">
      <c r="A51" s="19" t="s">
        <v>153</v>
      </c>
      <c r="B51" s="19" t="s">
        <v>154</v>
      </c>
      <c r="C51" s="19"/>
      <c r="D51" s="19"/>
      <c r="E51" s="19"/>
      <c r="F51" s="19"/>
      <c r="G51" s="19"/>
      <c r="H51" s="19"/>
      <c r="I51" s="19"/>
      <c r="J51" s="19"/>
      <c r="K51" s="19"/>
      <c r="L51" s="19"/>
      <c r="M51">
        <f t="shared" si="3"/>
        <v>0</v>
      </c>
      <c r="N51">
        <f t="shared" si="4"/>
        <v>0</v>
      </c>
      <c r="O51">
        <f t="shared" si="5"/>
        <v>0</v>
      </c>
    </row>
    <row r="52" spans="1:15" x14ac:dyDescent="0.35">
      <c r="A52" s="19" t="s">
        <v>155</v>
      </c>
      <c r="B52" s="19" t="s">
        <v>156</v>
      </c>
      <c r="C52" s="19"/>
      <c r="D52" s="19"/>
      <c r="E52" s="19"/>
      <c r="F52" s="19"/>
      <c r="G52" s="19"/>
      <c r="H52" s="19"/>
      <c r="I52" s="19"/>
      <c r="J52" s="19"/>
      <c r="K52" s="19"/>
      <c r="L52" s="19"/>
      <c r="M52">
        <f t="shared" si="3"/>
        <v>0</v>
      </c>
      <c r="N52">
        <f t="shared" si="4"/>
        <v>0</v>
      </c>
      <c r="O52">
        <f t="shared" si="5"/>
        <v>0</v>
      </c>
    </row>
    <row r="53" spans="1:15" x14ac:dyDescent="0.35">
      <c r="A53" s="20" t="s">
        <v>157</v>
      </c>
      <c r="B53" s="19" t="s">
        <v>158</v>
      </c>
      <c r="C53" s="19"/>
      <c r="D53" s="19"/>
      <c r="E53" s="19"/>
      <c r="F53" s="19"/>
      <c r="G53" s="19"/>
      <c r="H53" s="19"/>
      <c r="I53" s="19"/>
      <c r="J53" s="19"/>
      <c r="K53" s="19"/>
      <c r="L53" s="19"/>
      <c r="M53">
        <f t="shared" si="3"/>
        <v>0</v>
      </c>
      <c r="N53">
        <f t="shared" si="4"/>
        <v>0</v>
      </c>
      <c r="O53">
        <f t="shared" si="5"/>
        <v>0</v>
      </c>
    </row>
    <row r="54" spans="1:15" x14ac:dyDescent="0.35">
      <c r="A54" s="19" t="s">
        <v>159</v>
      </c>
      <c r="B54" s="19" t="s">
        <v>160</v>
      </c>
      <c r="C54" s="19"/>
      <c r="D54" s="19"/>
      <c r="E54" s="19"/>
      <c r="F54" s="19"/>
      <c r="G54" s="19"/>
      <c r="H54" s="19"/>
      <c r="I54" s="19"/>
      <c r="J54" s="19"/>
      <c r="K54" s="19"/>
      <c r="L54" s="19"/>
      <c r="M54">
        <f t="shared" si="3"/>
        <v>0</v>
      </c>
      <c r="N54">
        <f t="shared" si="4"/>
        <v>0</v>
      </c>
      <c r="O54">
        <f t="shared" si="5"/>
        <v>0</v>
      </c>
    </row>
    <row r="55" spans="1:15" x14ac:dyDescent="0.35">
      <c r="A55" s="20" t="s">
        <v>161</v>
      </c>
      <c r="B55" s="19" t="s">
        <v>162</v>
      </c>
      <c r="C55" s="19"/>
      <c r="D55" s="19"/>
      <c r="E55" s="19"/>
      <c r="F55" s="19"/>
      <c r="G55" s="19"/>
      <c r="H55" s="19"/>
      <c r="I55" s="19"/>
      <c r="J55" s="19"/>
      <c r="K55" s="19"/>
      <c r="L55" s="19"/>
      <c r="M55">
        <f t="shared" si="3"/>
        <v>0</v>
      </c>
      <c r="N55">
        <f t="shared" si="4"/>
        <v>0</v>
      </c>
      <c r="O55">
        <f t="shared" si="5"/>
        <v>0</v>
      </c>
    </row>
    <row r="56" spans="1:15" x14ac:dyDescent="0.35">
      <c r="A56" s="19" t="s">
        <v>163</v>
      </c>
      <c r="B56" s="19" t="s">
        <v>164</v>
      </c>
      <c r="C56" s="19"/>
      <c r="D56" s="19"/>
      <c r="E56" s="19"/>
      <c r="F56" s="19"/>
      <c r="G56" s="19"/>
      <c r="H56" s="19"/>
      <c r="I56" s="19"/>
      <c r="J56" s="19"/>
      <c r="K56" s="19"/>
      <c r="L56" s="19"/>
      <c r="M56">
        <f t="shared" si="3"/>
        <v>0</v>
      </c>
      <c r="N56">
        <f t="shared" si="4"/>
        <v>0</v>
      </c>
      <c r="O56">
        <f t="shared" si="5"/>
        <v>0</v>
      </c>
    </row>
    <row r="57" spans="1:15" x14ac:dyDescent="0.35">
      <c r="A57" s="19" t="s">
        <v>165</v>
      </c>
      <c r="B57" s="19" t="s">
        <v>166</v>
      </c>
      <c r="C57" s="19"/>
      <c r="D57" s="19"/>
      <c r="E57" s="19"/>
      <c r="F57" s="19"/>
      <c r="G57" s="19"/>
      <c r="H57" s="19"/>
      <c r="I57" s="19"/>
      <c r="J57" s="19"/>
      <c r="K57" s="19"/>
      <c r="L57" s="19"/>
      <c r="M57">
        <f t="shared" si="3"/>
        <v>0</v>
      </c>
      <c r="N57">
        <f t="shared" si="4"/>
        <v>0</v>
      </c>
      <c r="O57">
        <f t="shared" si="5"/>
        <v>0</v>
      </c>
    </row>
    <row r="58" spans="1:15" x14ac:dyDescent="0.35">
      <c r="A58" s="20" t="s">
        <v>167</v>
      </c>
      <c r="B58" s="19" t="s">
        <v>168</v>
      </c>
      <c r="C58" s="19"/>
      <c r="D58" s="19"/>
      <c r="E58" s="19"/>
      <c r="F58" s="19"/>
      <c r="G58" s="19"/>
      <c r="H58" s="19"/>
      <c r="I58" s="19"/>
      <c r="J58" s="19"/>
      <c r="K58" s="19"/>
      <c r="L58" s="19"/>
      <c r="M58">
        <f t="shared" si="3"/>
        <v>0</v>
      </c>
      <c r="N58">
        <f t="shared" si="4"/>
        <v>0</v>
      </c>
      <c r="O58">
        <f t="shared" si="5"/>
        <v>0</v>
      </c>
    </row>
    <row r="59" spans="1:15" x14ac:dyDescent="0.35">
      <c r="A59" s="19" t="s">
        <v>169</v>
      </c>
      <c r="B59" s="19" t="s">
        <v>170</v>
      </c>
      <c r="C59" s="19"/>
      <c r="D59" s="19"/>
      <c r="E59" s="19"/>
      <c r="F59" s="19"/>
      <c r="G59" s="19"/>
      <c r="H59" s="19"/>
      <c r="I59" s="19"/>
      <c r="J59" s="19"/>
      <c r="K59" s="19"/>
      <c r="L59" s="19"/>
      <c r="M59">
        <f t="shared" si="3"/>
        <v>0</v>
      </c>
      <c r="N59">
        <f t="shared" si="4"/>
        <v>0</v>
      </c>
      <c r="O59">
        <f t="shared" si="5"/>
        <v>0</v>
      </c>
    </row>
    <row r="60" spans="1:15" x14ac:dyDescent="0.35">
      <c r="A60" s="20" t="s">
        <v>171</v>
      </c>
      <c r="B60" s="19" t="s">
        <v>172</v>
      </c>
      <c r="C60" s="19"/>
      <c r="D60" s="19"/>
      <c r="E60" s="19"/>
      <c r="F60" s="19"/>
      <c r="G60" s="19"/>
      <c r="H60" s="19"/>
      <c r="I60" s="19"/>
      <c r="J60" s="19"/>
      <c r="K60" s="19"/>
      <c r="L60" s="19"/>
      <c r="M60">
        <f t="shared" si="3"/>
        <v>0</v>
      </c>
      <c r="N60">
        <f t="shared" si="4"/>
        <v>0</v>
      </c>
      <c r="O60">
        <f t="shared" si="5"/>
        <v>0</v>
      </c>
    </row>
    <row r="61" spans="1:15" x14ac:dyDescent="0.35">
      <c r="A61" s="19" t="s">
        <v>173</v>
      </c>
      <c r="B61" s="19" t="s">
        <v>174</v>
      </c>
      <c r="C61" s="19"/>
      <c r="D61" s="19"/>
      <c r="E61" s="19"/>
      <c r="F61" s="19"/>
      <c r="G61" s="19"/>
      <c r="H61" s="19"/>
      <c r="I61" s="19"/>
      <c r="J61" s="19"/>
      <c r="K61" s="19"/>
      <c r="L61" s="19"/>
      <c r="M61">
        <f t="shared" si="3"/>
        <v>0</v>
      </c>
      <c r="N61">
        <f t="shared" si="4"/>
        <v>0</v>
      </c>
      <c r="O61">
        <f t="shared" si="5"/>
        <v>0</v>
      </c>
    </row>
    <row r="62" spans="1:15" x14ac:dyDescent="0.35">
      <c r="A62" s="20" t="s">
        <v>175</v>
      </c>
      <c r="B62" s="19" t="s">
        <v>176</v>
      </c>
      <c r="C62" s="19"/>
      <c r="D62" s="19"/>
      <c r="E62" s="19"/>
      <c r="F62" s="19"/>
      <c r="G62" s="19"/>
      <c r="H62" s="19"/>
      <c r="I62" s="19"/>
      <c r="J62" s="19"/>
      <c r="K62" s="19"/>
      <c r="L62" s="19"/>
      <c r="M62">
        <f t="shared" si="3"/>
        <v>0</v>
      </c>
      <c r="N62">
        <f t="shared" si="4"/>
        <v>0</v>
      </c>
      <c r="O62">
        <f t="shared" si="5"/>
        <v>0</v>
      </c>
    </row>
    <row r="63" spans="1:15" x14ac:dyDescent="0.35">
      <c r="A63" s="20" t="s">
        <v>177</v>
      </c>
      <c r="B63" s="19" t="s">
        <v>178</v>
      </c>
      <c r="C63" s="19"/>
      <c r="D63" s="19"/>
      <c r="E63" s="19"/>
      <c r="F63" s="19"/>
      <c r="G63" s="19"/>
      <c r="H63" s="19"/>
      <c r="I63" s="19"/>
      <c r="J63" s="19"/>
      <c r="K63" s="19"/>
      <c r="L63" s="19"/>
      <c r="M63">
        <f t="shared" si="3"/>
        <v>0</v>
      </c>
      <c r="N63">
        <f t="shared" si="4"/>
        <v>0</v>
      </c>
      <c r="O63">
        <f t="shared" si="5"/>
        <v>0</v>
      </c>
    </row>
    <row r="64" spans="1:15" x14ac:dyDescent="0.35">
      <c r="A64" s="19" t="s">
        <v>179</v>
      </c>
      <c r="B64" s="19" t="s">
        <v>180</v>
      </c>
      <c r="C64" s="19"/>
      <c r="D64" s="19"/>
      <c r="E64" s="19">
        <v>1</v>
      </c>
      <c r="F64" s="19"/>
      <c r="G64" s="19"/>
      <c r="H64" s="19"/>
      <c r="I64" s="19"/>
      <c r="J64" s="19"/>
      <c r="K64" s="19"/>
      <c r="L64" s="19"/>
      <c r="M64">
        <f t="shared" si="3"/>
        <v>1</v>
      </c>
      <c r="N64">
        <f t="shared" si="4"/>
        <v>1</v>
      </c>
      <c r="O64">
        <f t="shared" si="5"/>
        <v>1</v>
      </c>
    </row>
    <row r="65" spans="1:15" x14ac:dyDescent="0.35">
      <c r="A65" s="19" t="s">
        <v>181</v>
      </c>
      <c r="B65" s="19" t="s">
        <v>182</v>
      </c>
      <c r="C65" s="19"/>
      <c r="D65" s="19"/>
      <c r="E65" s="19"/>
      <c r="F65" s="19"/>
      <c r="G65" s="19"/>
      <c r="H65" s="19"/>
      <c r="I65" s="19"/>
      <c r="J65" s="19"/>
      <c r="K65" s="19"/>
      <c r="L65" s="19"/>
      <c r="M65">
        <f t="shared" si="3"/>
        <v>0</v>
      </c>
      <c r="N65">
        <f t="shared" si="4"/>
        <v>0</v>
      </c>
      <c r="O65">
        <f t="shared" si="5"/>
        <v>0</v>
      </c>
    </row>
    <row r="66" spans="1:15" x14ac:dyDescent="0.35">
      <c r="A66" s="19" t="s">
        <v>183</v>
      </c>
      <c r="B66" s="19" t="s">
        <v>184</v>
      </c>
      <c r="C66" s="19"/>
      <c r="D66" s="19"/>
      <c r="E66" s="19"/>
      <c r="F66" s="19"/>
      <c r="G66" s="19"/>
      <c r="H66" s="19"/>
      <c r="I66" s="19"/>
      <c r="J66" s="19"/>
      <c r="K66" s="19"/>
      <c r="L66" s="19"/>
      <c r="M66">
        <f t="shared" si="3"/>
        <v>0</v>
      </c>
      <c r="N66">
        <f t="shared" si="4"/>
        <v>0</v>
      </c>
      <c r="O66">
        <f t="shared" si="5"/>
        <v>0</v>
      </c>
    </row>
    <row r="67" spans="1:15" x14ac:dyDescent="0.35">
      <c r="A67" s="20" t="s">
        <v>185</v>
      </c>
      <c r="B67" s="19" t="s">
        <v>186</v>
      </c>
      <c r="C67" s="19"/>
      <c r="D67" s="19"/>
      <c r="E67" s="19"/>
      <c r="F67" s="19"/>
      <c r="G67" s="19"/>
      <c r="H67" s="19"/>
      <c r="I67" s="19"/>
      <c r="J67" s="19"/>
      <c r="K67" s="19"/>
      <c r="L67" s="19"/>
      <c r="M67">
        <f t="shared" si="3"/>
        <v>0</v>
      </c>
      <c r="N67">
        <f t="shared" si="4"/>
        <v>0</v>
      </c>
      <c r="O67">
        <f t="shared" si="5"/>
        <v>0</v>
      </c>
    </row>
    <row r="68" spans="1:15" x14ac:dyDescent="0.35">
      <c r="A68" s="20" t="s">
        <v>187</v>
      </c>
      <c r="B68" s="19" t="s">
        <v>188</v>
      </c>
      <c r="C68" s="19"/>
      <c r="D68" s="19"/>
      <c r="E68" s="19"/>
      <c r="F68" s="19"/>
      <c r="G68" s="19"/>
      <c r="H68" s="19"/>
      <c r="I68" s="19"/>
      <c r="J68" s="19"/>
      <c r="K68" s="19"/>
      <c r="L68" s="19"/>
      <c r="M68">
        <f t="shared" si="3"/>
        <v>0</v>
      </c>
      <c r="N68">
        <f t="shared" si="4"/>
        <v>0</v>
      </c>
      <c r="O68">
        <f t="shared" si="5"/>
        <v>0</v>
      </c>
    </row>
    <row r="69" spans="1:15" x14ac:dyDescent="0.35">
      <c r="A69" s="20" t="s">
        <v>189</v>
      </c>
      <c r="B69" s="19" t="s">
        <v>190</v>
      </c>
      <c r="C69" s="19"/>
      <c r="D69" s="19"/>
      <c r="E69" s="19"/>
      <c r="F69" s="19"/>
      <c r="G69" s="19"/>
      <c r="H69" s="19"/>
      <c r="I69" s="19"/>
      <c r="J69" s="19"/>
      <c r="K69" s="19"/>
      <c r="L69" s="19"/>
      <c r="M69">
        <f t="shared" si="3"/>
        <v>0</v>
      </c>
      <c r="N69">
        <f t="shared" si="4"/>
        <v>0</v>
      </c>
      <c r="O69">
        <f t="shared" si="5"/>
        <v>0</v>
      </c>
    </row>
    <row r="70" spans="1:15" x14ac:dyDescent="0.35">
      <c r="A70" s="19" t="s">
        <v>191</v>
      </c>
      <c r="B70" s="19" t="s">
        <v>192</v>
      </c>
      <c r="C70" s="19"/>
      <c r="D70" s="19"/>
      <c r="E70" s="19"/>
      <c r="F70" s="19"/>
      <c r="G70" s="19"/>
      <c r="H70" s="19"/>
      <c r="I70" s="19"/>
      <c r="J70" s="19"/>
      <c r="K70" s="19"/>
      <c r="L70" s="19"/>
      <c r="M70">
        <f t="shared" si="3"/>
        <v>0</v>
      </c>
      <c r="N70">
        <f t="shared" si="4"/>
        <v>0</v>
      </c>
      <c r="O70">
        <f t="shared" si="5"/>
        <v>0</v>
      </c>
    </row>
    <row r="71" spans="1:15" x14ac:dyDescent="0.35">
      <c r="A71" s="20" t="s">
        <v>193</v>
      </c>
      <c r="B71" s="19" t="s">
        <v>194</v>
      </c>
      <c r="C71" s="19"/>
      <c r="D71" s="19"/>
      <c r="E71" s="19"/>
      <c r="F71" s="19"/>
      <c r="G71" s="19"/>
      <c r="H71" s="19"/>
      <c r="I71" s="19"/>
      <c r="J71" s="19"/>
      <c r="K71" s="19"/>
      <c r="L71" s="19"/>
      <c r="M71">
        <f t="shared" si="3"/>
        <v>0</v>
      </c>
      <c r="N71">
        <f t="shared" si="4"/>
        <v>0</v>
      </c>
      <c r="O71">
        <f t="shared" si="5"/>
        <v>0</v>
      </c>
    </row>
    <row r="72" spans="1:15" x14ac:dyDescent="0.35">
      <c r="A72" s="20" t="s">
        <v>195</v>
      </c>
      <c r="B72" s="19" t="s">
        <v>196</v>
      </c>
      <c r="C72" s="19"/>
      <c r="D72" s="19"/>
      <c r="E72" s="19"/>
      <c r="F72" s="19"/>
      <c r="G72" s="19"/>
      <c r="H72" s="19"/>
      <c r="I72" s="19"/>
      <c r="J72" s="19"/>
      <c r="K72" s="19"/>
      <c r="L72" s="19"/>
      <c r="M72">
        <f t="shared" si="3"/>
        <v>0</v>
      </c>
      <c r="N72">
        <f t="shared" si="4"/>
        <v>0</v>
      </c>
      <c r="O72">
        <f t="shared" si="5"/>
        <v>0</v>
      </c>
    </row>
    <row r="73" spans="1:15" x14ac:dyDescent="0.35">
      <c r="A73" s="20" t="s">
        <v>197</v>
      </c>
      <c r="B73" s="19" t="s">
        <v>198</v>
      </c>
      <c r="C73" s="19"/>
      <c r="D73" s="19"/>
      <c r="E73" s="19"/>
      <c r="F73" s="19"/>
      <c r="G73" s="19"/>
      <c r="H73" s="19"/>
      <c r="I73" s="19"/>
      <c r="J73" s="19"/>
      <c r="K73" s="19"/>
      <c r="L73" s="19"/>
      <c r="M73">
        <f t="shared" si="3"/>
        <v>0</v>
      </c>
      <c r="N73">
        <f t="shared" si="4"/>
        <v>0</v>
      </c>
      <c r="O73">
        <f t="shared" si="5"/>
        <v>0</v>
      </c>
    </row>
    <row r="74" spans="1:15" x14ac:dyDescent="0.35">
      <c r="A74" s="19" t="s">
        <v>199</v>
      </c>
      <c r="B74" s="19" t="s">
        <v>200</v>
      </c>
      <c r="C74" s="19"/>
      <c r="D74" s="19"/>
      <c r="E74" s="19"/>
      <c r="F74" s="19"/>
      <c r="G74" s="19"/>
      <c r="H74" s="19"/>
      <c r="I74" s="19"/>
      <c r="J74" s="19"/>
      <c r="K74" s="19"/>
      <c r="L74" s="19"/>
      <c r="M74">
        <f t="shared" si="3"/>
        <v>0</v>
      </c>
      <c r="N74">
        <f t="shared" si="4"/>
        <v>0</v>
      </c>
      <c r="O74">
        <f t="shared" si="5"/>
        <v>0</v>
      </c>
    </row>
    <row r="75" spans="1:15" x14ac:dyDescent="0.35">
      <c r="A75" s="20" t="s">
        <v>201</v>
      </c>
      <c r="B75" s="19" t="s">
        <v>202</v>
      </c>
      <c r="C75" s="19"/>
      <c r="D75" s="19"/>
      <c r="E75" s="19"/>
      <c r="F75" s="19"/>
      <c r="G75" s="19"/>
      <c r="H75" s="19"/>
      <c r="I75" s="19"/>
      <c r="J75" s="19"/>
      <c r="K75" s="19"/>
      <c r="L75" s="19"/>
      <c r="M75">
        <f t="shared" si="3"/>
        <v>0</v>
      </c>
      <c r="N75">
        <f t="shared" si="4"/>
        <v>0</v>
      </c>
      <c r="O75">
        <f t="shared" si="5"/>
        <v>0</v>
      </c>
    </row>
    <row r="76" spans="1:15" x14ac:dyDescent="0.35">
      <c r="A76" s="20" t="s">
        <v>203</v>
      </c>
      <c r="B76" s="19" t="s">
        <v>204</v>
      </c>
      <c r="C76" s="19"/>
      <c r="D76" s="19"/>
      <c r="E76" s="19"/>
      <c r="F76" s="19"/>
      <c r="G76" s="19"/>
      <c r="H76" s="19"/>
      <c r="I76" s="19"/>
      <c r="J76" s="19"/>
      <c r="K76" s="19"/>
      <c r="L76" s="19"/>
      <c r="M76">
        <f t="shared" si="3"/>
        <v>0</v>
      </c>
      <c r="N76">
        <f t="shared" si="4"/>
        <v>0</v>
      </c>
      <c r="O76">
        <f t="shared" si="5"/>
        <v>0</v>
      </c>
    </row>
    <row r="77" spans="1:15" x14ac:dyDescent="0.35">
      <c r="A77" s="19" t="s">
        <v>205</v>
      </c>
      <c r="B77" s="19" t="s">
        <v>206</v>
      </c>
      <c r="C77" s="19"/>
      <c r="D77" s="19"/>
      <c r="E77" s="19"/>
      <c r="F77" s="19"/>
      <c r="G77" s="19"/>
      <c r="H77" s="19"/>
      <c r="I77" s="19"/>
      <c r="J77" s="19"/>
      <c r="K77" s="19"/>
      <c r="L77" s="19"/>
      <c r="M77">
        <f t="shared" si="3"/>
        <v>0</v>
      </c>
      <c r="N77">
        <f t="shared" si="4"/>
        <v>0</v>
      </c>
      <c r="O77">
        <f t="shared" si="5"/>
        <v>0</v>
      </c>
    </row>
    <row r="78" spans="1:15" x14ac:dyDescent="0.35">
      <c r="A78" s="20" t="s">
        <v>207</v>
      </c>
      <c r="B78" s="19" t="s">
        <v>208</v>
      </c>
      <c r="C78" s="19"/>
      <c r="D78" s="19"/>
      <c r="E78" s="19"/>
      <c r="F78" s="19"/>
      <c r="G78" s="19"/>
      <c r="H78" s="19"/>
      <c r="I78" s="19"/>
      <c r="J78" s="19"/>
      <c r="K78" s="19"/>
      <c r="L78" s="19"/>
      <c r="M78">
        <f t="shared" si="3"/>
        <v>0</v>
      </c>
      <c r="N78">
        <f t="shared" si="4"/>
        <v>0</v>
      </c>
      <c r="O78">
        <f t="shared" si="5"/>
        <v>0</v>
      </c>
    </row>
    <row r="79" spans="1:15" x14ac:dyDescent="0.35">
      <c r="A79" s="20" t="s">
        <v>209</v>
      </c>
      <c r="B79" s="19" t="s">
        <v>210</v>
      </c>
      <c r="C79" s="19"/>
      <c r="D79" s="19"/>
      <c r="E79" s="19"/>
      <c r="F79" s="19"/>
      <c r="G79" s="19"/>
      <c r="H79" s="19"/>
      <c r="I79" s="19"/>
      <c r="J79" s="19"/>
      <c r="K79" s="19"/>
      <c r="L79" s="19"/>
      <c r="M79">
        <f t="shared" si="3"/>
        <v>0</v>
      </c>
      <c r="N79">
        <f t="shared" si="4"/>
        <v>0</v>
      </c>
      <c r="O79">
        <f t="shared" si="5"/>
        <v>0</v>
      </c>
    </row>
    <row r="80" spans="1:15" x14ac:dyDescent="0.35">
      <c r="A80" s="19" t="s">
        <v>211</v>
      </c>
      <c r="B80" s="19" t="s">
        <v>212</v>
      </c>
      <c r="C80" s="19"/>
      <c r="D80" s="19"/>
      <c r="E80" s="19"/>
      <c r="F80" s="19"/>
      <c r="G80" s="19"/>
      <c r="H80" s="19"/>
      <c r="I80" s="19"/>
      <c r="J80" s="19"/>
      <c r="K80" s="19"/>
      <c r="L80" s="19"/>
      <c r="M80">
        <f t="shared" si="3"/>
        <v>0</v>
      </c>
      <c r="N80">
        <f t="shared" si="4"/>
        <v>0</v>
      </c>
      <c r="O80">
        <f t="shared" si="5"/>
        <v>0</v>
      </c>
    </row>
    <row r="81" spans="1:15" x14ac:dyDescent="0.35">
      <c r="A81" s="20" t="s">
        <v>213</v>
      </c>
      <c r="B81" s="19" t="s">
        <v>214</v>
      </c>
      <c r="C81" s="19"/>
      <c r="D81" s="19"/>
      <c r="E81" s="19"/>
      <c r="F81" s="19"/>
      <c r="G81" s="19"/>
      <c r="H81" s="19"/>
      <c r="I81" s="19"/>
      <c r="J81" s="19"/>
      <c r="K81" s="19"/>
      <c r="L81" s="19"/>
      <c r="M81">
        <f t="shared" si="3"/>
        <v>0</v>
      </c>
      <c r="N81">
        <f t="shared" si="4"/>
        <v>0</v>
      </c>
      <c r="O81">
        <f t="shared" si="5"/>
        <v>0</v>
      </c>
    </row>
    <row r="82" spans="1:15" x14ac:dyDescent="0.35">
      <c r="A82" s="19" t="s">
        <v>215</v>
      </c>
      <c r="B82" s="19" t="s">
        <v>216</v>
      </c>
      <c r="C82" s="19"/>
      <c r="D82" s="19"/>
      <c r="E82" s="19"/>
      <c r="F82" s="19"/>
      <c r="G82" s="19"/>
      <c r="H82" s="19"/>
      <c r="I82" s="19"/>
      <c r="J82" s="19"/>
      <c r="K82" s="19"/>
      <c r="L82" s="19"/>
      <c r="M82">
        <f t="shared" si="3"/>
        <v>0</v>
      </c>
      <c r="N82">
        <f t="shared" si="4"/>
        <v>0</v>
      </c>
      <c r="O82">
        <f t="shared" si="5"/>
        <v>0</v>
      </c>
    </row>
    <row r="83" spans="1:15" x14ac:dyDescent="0.35">
      <c r="A83" s="20" t="s">
        <v>217</v>
      </c>
      <c r="B83" s="19" t="s">
        <v>218</v>
      </c>
      <c r="C83" s="19"/>
      <c r="D83" s="19"/>
      <c r="E83" s="19"/>
      <c r="F83" s="19"/>
      <c r="G83" s="19"/>
      <c r="H83" s="19"/>
      <c r="I83" s="19"/>
      <c r="J83" s="19"/>
      <c r="K83" s="19"/>
      <c r="L83" s="19"/>
      <c r="M83">
        <f t="shared" si="3"/>
        <v>0</v>
      </c>
      <c r="N83">
        <f t="shared" si="4"/>
        <v>0</v>
      </c>
      <c r="O83">
        <f t="shared" si="5"/>
        <v>0</v>
      </c>
    </row>
    <row r="84" spans="1:15" x14ac:dyDescent="0.35">
      <c r="A84" s="20" t="s">
        <v>219</v>
      </c>
      <c r="B84" s="19" t="s">
        <v>220</v>
      </c>
      <c r="C84" s="19"/>
      <c r="D84" s="19"/>
      <c r="E84" s="19"/>
      <c r="F84" s="19"/>
      <c r="G84" s="19"/>
      <c r="H84" s="19"/>
      <c r="I84" s="19"/>
      <c r="J84" s="19"/>
      <c r="K84" s="19"/>
      <c r="L84" s="19"/>
      <c r="M84">
        <f t="shared" si="3"/>
        <v>0</v>
      </c>
      <c r="N84">
        <f t="shared" si="4"/>
        <v>0</v>
      </c>
      <c r="O84">
        <f t="shared" si="5"/>
        <v>0</v>
      </c>
    </row>
    <row r="85" spans="1:15" x14ac:dyDescent="0.35">
      <c r="A85" s="20" t="s">
        <v>221</v>
      </c>
      <c r="B85" s="19" t="s">
        <v>222</v>
      </c>
      <c r="C85" s="19"/>
      <c r="D85" s="19"/>
      <c r="E85" s="19"/>
      <c r="F85" s="19"/>
      <c r="G85" s="19"/>
      <c r="H85" s="19"/>
      <c r="I85" s="19"/>
      <c r="J85" s="19"/>
      <c r="K85" s="19"/>
      <c r="L85" s="19"/>
      <c r="M85">
        <f t="shared" si="3"/>
        <v>0</v>
      </c>
      <c r="N85">
        <f t="shared" si="4"/>
        <v>0</v>
      </c>
      <c r="O85">
        <f t="shared" si="5"/>
        <v>0</v>
      </c>
    </row>
    <row r="86" spans="1:15" x14ac:dyDescent="0.35">
      <c r="A86" s="19" t="s">
        <v>223</v>
      </c>
      <c r="B86" s="19" t="s">
        <v>224</v>
      </c>
      <c r="C86" s="19"/>
      <c r="D86" s="19"/>
      <c r="E86" s="19"/>
      <c r="F86" s="19"/>
      <c r="G86" s="19"/>
      <c r="H86" s="19"/>
      <c r="I86" s="19"/>
      <c r="J86" s="19"/>
      <c r="K86" s="19"/>
      <c r="L86" s="19"/>
      <c r="M86">
        <f t="shared" si="3"/>
        <v>0</v>
      </c>
      <c r="N86">
        <f t="shared" si="4"/>
        <v>0</v>
      </c>
      <c r="O86">
        <f t="shared" si="5"/>
        <v>0</v>
      </c>
    </row>
    <row r="87" spans="1:15" x14ac:dyDescent="0.35">
      <c r="A87" s="20" t="s">
        <v>225</v>
      </c>
      <c r="B87" s="19" t="s">
        <v>226</v>
      </c>
      <c r="C87" s="19"/>
      <c r="D87" s="19"/>
      <c r="E87" s="19"/>
      <c r="F87" s="19"/>
      <c r="G87" s="19"/>
      <c r="H87" s="19"/>
      <c r="I87" s="19"/>
      <c r="J87" s="19"/>
      <c r="K87" s="19"/>
      <c r="L87" s="19"/>
      <c r="M87">
        <f t="shared" si="3"/>
        <v>0</v>
      </c>
      <c r="N87">
        <f t="shared" si="4"/>
        <v>0</v>
      </c>
      <c r="O87">
        <f t="shared" si="5"/>
        <v>0</v>
      </c>
    </row>
    <row r="88" spans="1:15" x14ac:dyDescent="0.35">
      <c r="A88" s="19" t="s">
        <v>227</v>
      </c>
      <c r="B88" s="19" t="s">
        <v>228</v>
      </c>
      <c r="C88" s="19"/>
      <c r="D88" s="19"/>
      <c r="E88" s="19"/>
      <c r="F88" s="19"/>
      <c r="G88" s="19"/>
      <c r="H88" s="19"/>
      <c r="I88" s="19"/>
      <c r="J88" s="19"/>
      <c r="K88" s="19"/>
      <c r="L88" s="19"/>
      <c r="M88">
        <f t="shared" si="3"/>
        <v>0</v>
      </c>
      <c r="N88">
        <f t="shared" si="4"/>
        <v>0</v>
      </c>
      <c r="O88">
        <f t="shared" si="5"/>
        <v>0</v>
      </c>
    </row>
    <row r="89" spans="1:15" x14ac:dyDescent="0.35">
      <c r="A89" s="20" t="s">
        <v>229</v>
      </c>
      <c r="B89" s="19" t="s">
        <v>230</v>
      </c>
      <c r="C89" s="19"/>
      <c r="D89" s="19"/>
      <c r="E89" s="19"/>
      <c r="F89" s="19"/>
      <c r="G89" s="19"/>
      <c r="H89" s="19"/>
      <c r="I89" s="19"/>
      <c r="J89" s="19"/>
      <c r="K89" s="19"/>
      <c r="L89" s="19"/>
      <c r="M89">
        <f t="shared" si="3"/>
        <v>0</v>
      </c>
      <c r="N89">
        <f t="shared" si="4"/>
        <v>0</v>
      </c>
      <c r="O89">
        <f t="shared" si="5"/>
        <v>0</v>
      </c>
    </row>
    <row r="90" spans="1:15" x14ac:dyDescent="0.35">
      <c r="A90" s="19" t="s">
        <v>231</v>
      </c>
      <c r="B90" s="19" t="s">
        <v>232</v>
      </c>
      <c r="C90" s="19"/>
      <c r="D90" s="19"/>
      <c r="E90" s="19"/>
      <c r="F90" s="19"/>
      <c r="G90" s="19"/>
      <c r="H90" s="19"/>
      <c r="I90" s="19"/>
      <c r="J90" s="19"/>
      <c r="K90" s="19"/>
      <c r="L90" s="19"/>
      <c r="M90">
        <f t="shared" si="3"/>
        <v>0</v>
      </c>
      <c r="N90">
        <f t="shared" si="4"/>
        <v>0</v>
      </c>
      <c r="O90">
        <f t="shared" si="5"/>
        <v>0</v>
      </c>
    </row>
    <row r="91" spans="1:15" x14ac:dyDescent="0.35">
      <c r="A91" s="19" t="s">
        <v>233</v>
      </c>
      <c r="B91" s="19" t="s">
        <v>234</v>
      </c>
      <c r="C91" s="19"/>
      <c r="D91" s="19"/>
      <c r="E91" s="19"/>
      <c r="F91" s="19"/>
      <c r="G91" s="19"/>
      <c r="H91" s="19"/>
      <c r="I91" s="19"/>
      <c r="J91" s="19"/>
      <c r="K91" s="19"/>
      <c r="L91" s="19"/>
      <c r="M91">
        <f t="shared" si="3"/>
        <v>0</v>
      </c>
      <c r="N91">
        <f t="shared" si="4"/>
        <v>0</v>
      </c>
      <c r="O91">
        <f t="shared" si="5"/>
        <v>0</v>
      </c>
    </row>
    <row r="92" spans="1:15" x14ac:dyDescent="0.35">
      <c r="A92" s="19" t="s">
        <v>235</v>
      </c>
      <c r="B92" s="19" t="s">
        <v>236</v>
      </c>
      <c r="C92" s="19"/>
      <c r="D92" s="19"/>
      <c r="E92" s="19"/>
      <c r="F92" s="19"/>
      <c r="G92" s="19"/>
      <c r="H92" s="19"/>
      <c r="I92" s="19"/>
      <c r="J92" s="19"/>
      <c r="K92" s="19"/>
      <c r="L92" s="19"/>
      <c r="M92">
        <f t="shared" ref="M92:M138" si="6">COUNT(C92:L92)</f>
        <v>0</v>
      </c>
      <c r="N92">
        <f t="shared" si="4"/>
        <v>0</v>
      </c>
      <c r="O92">
        <f t="shared" si="5"/>
        <v>0</v>
      </c>
    </row>
    <row r="93" spans="1:15" x14ac:dyDescent="0.35">
      <c r="A93" s="20" t="s">
        <v>237</v>
      </c>
      <c r="B93" s="19" t="s">
        <v>238</v>
      </c>
      <c r="C93" s="19"/>
      <c r="D93" s="19"/>
      <c r="E93" s="19"/>
      <c r="F93" s="19"/>
      <c r="G93" s="19"/>
      <c r="H93" s="19"/>
      <c r="I93" s="19"/>
      <c r="J93" s="19"/>
      <c r="K93" s="19"/>
      <c r="L93" s="19"/>
      <c r="M93">
        <f t="shared" si="6"/>
        <v>0</v>
      </c>
      <c r="N93">
        <f t="shared" si="4"/>
        <v>0</v>
      </c>
      <c r="O93">
        <f t="shared" si="5"/>
        <v>0</v>
      </c>
    </row>
    <row r="94" spans="1:15" x14ac:dyDescent="0.35">
      <c r="A94" s="19" t="s">
        <v>239</v>
      </c>
      <c r="B94" s="19" t="s">
        <v>240</v>
      </c>
      <c r="C94" s="19"/>
      <c r="D94" s="19"/>
      <c r="E94" s="19"/>
      <c r="F94" s="19"/>
      <c r="G94" s="19"/>
      <c r="H94" s="19"/>
      <c r="I94" s="19"/>
      <c r="J94" s="19"/>
      <c r="K94" s="19"/>
      <c r="L94" s="19"/>
      <c r="M94">
        <f t="shared" si="6"/>
        <v>0</v>
      </c>
      <c r="N94">
        <f t="shared" si="4"/>
        <v>0</v>
      </c>
      <c r="O94">
        <f t="shared" si="5"/>
        <v>0</v>
      </c>
    </row>
    <row r="95" spans="1:15" x14ac:dyDescent="0.35">
      <c r="A95" s="20" t="s">
        <v>241</v>
      </c>
      <c r="B95" s="19" t="s">
        <v>242</v>
      </c>
      <c r="C95" s="19"/>
      <c r="D95" s="19"/>
      <c r="E95" s="19"/>
      <c r="F95" s="19"/>
      <c r="G95" s="19"/>
      <c r="H95" s="19"/>
      <c r="I95" s="19"/>
      <c r="J95" s="19"/>
      <c r="K95" s="19"/>
      <c r="L95" s="19"/>
      <c r="M95">
        <f t="shared" si="6"/>
        <v>0</v>
      </c>
      <c r="N95">
        <f t="shared" ref="N95:N140" si="7">SUM(C95:L95)</f>
        <v>0</v>
      </c>
      <c r="O95">
        <f t="shared" ref="O95:O140" si="8">SUM(C95:H95)+(2*SUM(I95:L95))</f>
        <v>0</v>
      </c>
    </row>
    <row r="96" spans="1:15" x14ac:dyDescent="0.35">
      <c r="A96" s="20" t="s">
        <v>243</v>
      </c>
      <c r="B96" s="19" t="s">
        <v>244</v>
      </c>
      <c r="C96" s="19"/>
      <c r="D96" s="19"/>
      <c r="E96" s="19"/>
      <c r="F96" s="19"/>
      <c r="G96" s="19"/>
      <c r="H96" s="19"/>
      <c r="I96" s="19"/>
      <c r="J96" s="19"/>
      <c r="K96" s="19"/>
      <c r="L96" s="19"/>
      <c r="M96">
        <f t="shared" si="6"/>
        <v>0</v>
      </c>
      <c r="N96">
        <f t="shared" si="7"/>
        <v>0</v>
      </c>
      <c r="O96">
        <f t="shared" si="8"/>
        <v>0</v>
      </c>
    </row>
    <row r="97" spans="1:15" x14ac:dyDescent="0.35">
      <c r="A97" s="20" t="s">
        <v>245</v>
      </c>
      <c r="B97" s="19" t="s">
        <v>246</v>
      </c>
      <c r="C97" s="19"/>
      <c r="D97" s="19"/>
      <c r="E97" s="19"/>
      <c r="F97" s="19"/>
      <c r="G97" s="19"/>
      <c r="H97" s="19"/>
      <c r="I97" s="19"/>
      <c r="J97" s="19"/>
      <c r="K97" s="19"/>
      <c r="L97" s="19"/>
      <c r="M97">
        <f t="shared" si="6"/>
        <v>0</v>
      </c>
      <c r="N97">
        <f t="shared" si="7"/>
        <v>0</v>
      </c>
      <c r="O97">
        <f t="shared" si="8"/>
        <v>0</v>
      </c>
    </row>
    <row r="98" spans="1:15" x14ac:dyDescent="0.35">
      <c r="A98" s="19" t="s">
        <v>247</v>
      </c>
      <c r="B98" s="19" t="s">
        <v>248</v>
      </c>
      <c r="C98" s="19"/>
      <c r="D98" s="19"/>
      <c r="E98" s="19">
        <v>1</v>
      </c>
      <c r="F98" s="19"/>
      <c r="G98" s="19"/>
      <c r="H98" s="19"/>
      <c r="I98" s="19"/>
      <c r="J98" s="19"/>
      <c r="K98" s="19"/>
      <c r="L98" s="19"/>
      <c r="M98">
        <f t="shared" si="6"/>
        <v>1</v>
      </c>
      <c r="N98">
        <f t="shared" si="7"/>
        <v>1</v>
      </c>
      <c r="O98">
        <f t="shared" si="8"/>
        <v>1</v>
      </c>
    </row>
    <row r="99" spans="1:15" x14ac:dyDescent="0.35">
      <c r="A99" s="20" t="s">
        <v>249</v>
      </c>
      <c r="B99" s="19" t="s">
        <v>250</v>
      </c>
      <c r="C99" s="19"/>
      <c r="D99" s="19"/>
      <c r="E99" s="19"/>
      <c r="F99" s="19"/>
      <c r="G99" s="19"/>
      <c r="H99" s="19"/>
      <c r="I99" s="19"/>
      <c r="J99" s="19"/>
      <c r="K99" s="19"/>
      <c r="L99" s="19"/>
      <c r="M99">
        <f t="shared" si="6"/>
        <v>0</v>
      </c>
      <c r="N99">
        <f t="shared" si="7"/>
        <v>0</v>
      </c>
      <c r="O99">
        <f t="shared" si="8"/>
        <v>0</v>
      </c>
    </row>
    <row r="100" spans="1:15" x14ac:dyDescent="0.35">
      <c r="A100" s="19" t="s">
        <v>251</v>
      </c>
      <c r="B100" s="19" t="s">
        <v>252</v>
      </c>
      <c r="C100" s="19"/>
      <c r="D100" s="19"/>
      <c r="E100" s="19"/>
      <c r="F100" s="19"/>
      <c r="G100" s="19"/>
      <c r="H100" s="19"/>
      <c r="I100" s="19"/>
      <c r="J100" s="19"/>
      <c r="K100" s="19"/>
      <c r="L100" s="19"/>
      <c r="M100">
        <f t="shared" si="6"/>
        <v>0</v>
      </c>
      <c r="N100">
        <f t="shared" si="7"/>
        <v>0</v>
      </c>
      <c r="O100">
        <f t="shared" si="8"/>
        <v>0</v>
      </c>
    </row>
    <row r="101" spans="1:15" x14ac:dyDescent="0.35">
      <c r="A101" s="19" t="s">
        <v>253</v>
      </c>
      <c r="B101" s="19" t="s">
        <v>254</v>
      </c>
      <c r="C101" s="19"/>
      <c r="D101" s="19"/>
      <c r="E101" s="19"/>
      <c r="F101" s="19"/>
      <c r="G101" s="19"/>
      <c r="H101" s="19"/>
      <c r="I101" s="19"/>
      <c r="J101" s="19"/>
      <c r="K101" s="19"/>
      <c r="L101" s="19"/>
      <c r="M101">
        <f t="shared" si="6"/>
        <v>0</v>
      </c>
      <c r="N101">
        <f t="shared" si="7"/>
        <v>0</v>
      </c>
      <c r="O101">
        <f t="shared" si="8"/>
        <v>0</v>
      </c>
    </row>
    <row r="102" spans="1:15" x14ac:dyDescent="0.35">
      <c r="A102" s="19" t="s">
        <v>255</v>
      </c>
      <c r="B102" s="19" t="s">
        <v>256</v>
      </c>
      <c r="C102" s="19"/>
      <c r="D102" s="19"/>
      <c r="E102" s="19"/>
      <c r="F102" s="19"/>
      <c r="G102" s="19"/>
      <c r="H102" s="19"/>
      <c r="I102" s="19"/>
      <c r="J102" s="19"/>
      <c r="K102" s="19"/>
      <c r="L102" s="19"/>
      <c r="M102">
        <f t="shared" si="6"/>
        <v>0</v>
      </c>
      <c r="N102">
        <f t="shared" si="7"/>
        <v>0</v>
      </c>
      <c r="O102">
        <f t="shared" si="8"/>
        <v>0</v>
      </c>
    </row>
    <row r="103" spans="1:15" x14ac:dyDescent="0.35">
      <c r="A103" s="20" t="s">
        <v>257</v>
      </c>
      <c r="B103" s="19" t="s">
        <v>258</v>
      </c>
      <c r="C103" s="19"/>
      <c r="D103" s="19"/>
      <c r="E103" s="19"/>
      <c r="F103" s="19"/>
      <c r="G103" s="19"/>
      <c r="H103" s="19"/>
      <c r="I103" s="19"/>
      <c r="J103" s="19"/>
      <c r="K103" s="19"/>
      <c r="L103" s="19"/>
      <c r="M103">
        <f t="shared" si="6"/>
        <v>0</v>
      </c>
      <c r="N103">
        <f t="shared" si="7"/>
        <v>0</v>
      </c>
      <c r="O103">
        <f t="shared" si="8"/>
        <v>0</v>
      </c>
    </row>
    <row r="104" spans="1:15" x14ac:dyDescent="0.35">
      <c r="A104" s="20" t="s">
        <v>259</v>
      </c>
      <c r="B104" s="19" t="s">
        <v>260</v>
      </c>
      <c r="C104" s="19"/>
      <c r="D104" s="19"/>
      <c r="E104" s="19"/>
      <c r="F104" s="19"/>
      <c r="G104" s="19"/>
      <c r="H104" s="19"/>
      <c r="I104" s="19"/>
      <c r="J104" s="19"/>
      <c r="K104" s="19"/>
      <c r="L104" s="19"/>
      <c r="M104">
        <f t="shared" si="6"/>
        <v>0</v>
      </c>
      <c r="N104">
        <f t="shared" si="7"/>
        <v>0</v>
      </c>
      <c r="O104">
        <f t="shared" si="8"/>
        <v>0</v>
      </c>
    </row>
    <row r="105" spans="1:15" x14ac:dyDescent="0.35">
      <c r="A105" s="20" t="s">
        <v>261</v>
      </c>
      <c r="B105" s="19" t="s">
        <v>262</v>
      </c>
      <c r="C105" s="19"/>
      <c r="D105" s="19"/>
      <c r="E105" s="19"/>
      <c r="F105" s="19"/>
      <c r="G105" s="19"/>
      <c r="H105" s="19"/>
      <c r="I105" s="19"/>
      <c r="J105" s="19"/>
      <c r="K105" s="19"/>
      <c r="L105" s="19"/>
      <c r="M105">
        <f t="shared" si="6"/>
        <v>0</v>
      </c>
      <c r="N105">
        <f t="shared" si="7"/>
        <v>0</v>
      </c>
      <c r="O105">
        <f t="shared" si="8"/>
        <v>0</v>
      </c>
    </row>
    <row r="106" spans="1:15" x14ac:dyDescent="0.35">
      <c r="A106" s="19" t="s">
        <v>263</v>
      </c>
      <c r="B106" s="19" t="s">
        <v>264</v>
      </c>
      <c r="C106" s="19"/>
      <c r="D106" s="19"/>
      <c r="E106" s="19"/>
      <c r="F106" s="19"/>
      <c r="G106" s="19"/>
      <c r="H106" s="19"/>
      <c r="I106" s="19"/>
      <c r="J106" s="19"/>
      <c r="K106" s="19"/>
      <c r="L106" s="19"/>
      <c r="M106">
        <f t="shared" si="6"/>
        <v>0</v>
      </c>
      <c r="N106">
        <f t="shared" si="7"/>
        <v>0</v>
      </c>
      <c r="O106">
        <f t="shared" si="8"/>
        <v>0</v>
      </c>
    </row>
    <row r="107" spans="1:15" x14ac:dyDescent="0.35">
      <c r="A107" s="20" t="s">
        <v>265</v>
      </c>
      <c r="B107" s="19" t="s">
        <v>266</v>
      </c>
      <c r="C107" s="19"/>
      <c r="D107" s="19"/>
      <c r="E107" s="19"/>
      <c r="F107" s="19"/>
      <c r="G107" s="19"/>
      <c r="H107" s="19"/>
      <c r="I107" s="19"/>
      <c r="J107" s="19"/>
      <c r="K107" s="19"/>
      <c r="L107" s="19"/>
      <c r="M107">
        <f t="shared" si="6"/>
        <v>0</v>
      </c>
      <c r="N107">
        <f t="shared" si="7"/>
        <v>0</v>
      </c>
      <c r="O107">
        <f t="shared" si="8"/>
        <v>0</v>
      </c>
    </row>
    <row r="108" spans="1:15" x14ac:dyDescent="0.35">
      <c r="A108" s="20" t="s">
        <v>267</v>
      </c>
      <c r="B108" s="19" t="s">
        <v>268</v>
      </c>
      <c r="C108" s="19"/>
      <c r="D108" s="19"/>
      <c r="E108" s="19"/>
      <c r="F108" s="19"/>
      <c r="G108" s="19"/>
      <c r="H108" s="19"/>
      <c r="I108" s="19"/>
      <c r="J108" s="19"/>
      <c r="K108" s="19"/>
      <c r="L108" s="19"/>
      <c r="M108">
        <f t="shared" si="6"/>
        <v>0</v>
      </c>
      <c r="N108">
        <f t="shared" si="7"/>
        <v>0</v>
      </c>
      <c r="O108">
        <f t="shared" si="8"/>
        <v>0</v>
      </c>
    </row>
    <row r="109" spans="1:15" x14ac:dyDescent="0.35">
      <c r="A109" s="20" t="s">
        <v>269</v>
      </c>
      <c r="B109" s="19" t="s">
        <v>270</v>
      </c>
      <c r="C109" s="19"/>
      <c r="D109" s="19"/>
      <c r="E109" s="19"/>
      <c r="F109" s="19"/>
      <c r="G109" s="19"/>
      <c r="H109" s="19"/>
      <c r="I109" s="19"/>
      <c r="J109" s="19"/>
      <c r="K109" s="19"/>
      <c r="L109" s="19"/>
      <c r="M109">
        <f t="shared" si="6"/>
        <v>0</v>
      </c>
      <c r="N109">
        <f t="shared" si="7"/>
        <v>0</v>
      </c>
      <c r="O109">
        <f t="shared" si="8"/>
        <v>0</v>
      </c>
    </row>
    <row r="110" spans="1:15" x14ac:dyDescent="0.35">
      <c r="A110" s="19" t="s">
        <v>271</v>
      </c>
      <c r="B110" s="19" t="s">
        <v>272</v>
      </c>
      <c r="C110" s="19"/>
      <c r="D110" s="19"/>
      <c r="E110" s="19">
        <v>1</v>
      </c>
      <c r="F110" s="19"/>
      <c r="G110" s="19"/>
      <c r="H110" s="19"/>
      <c r="I110" s="19"/>
      <c r="J110" s="19"/>
      <c r="K110" s="19"/>
      <c r="L110" s="19"/>
      <c r="M110">
        <f t="shared" si="6"/>
        <v>1</v>
      </c>
      <c r="N110">
        <f t="shared" si="7"/>
        <v>1</v>
      </c>
      <c r="O110">
        <f t="shared" si="8"/>
        <v>1</v>
      </c>
    </row>
    <row r="111" spans="1:15" x14ac:dyDescent="0.35">
      <c r="A111" s="19" t="s">
        <v>273</v>
      </c>
      <c r="B111" s="19" t="s">
        <v>274</v>
      </c>
      <c r="C111" s="19"/>
      <c r="D111" s="19"/>
      <c r="E111" s="19"/>
      <c r="F111" s="19"/>
      <c r="G111" s="19"/>
      <c r="H111" s="19"/>
      <c r="I111" s="19"/>
      <c r="J111" s="19"/>
      <c r="K111" s="19"/>
      <c r="L111" s="19"/>
      <c r="M111">
        <f t="shared" si="6"/>
        <v>0</v>
      </c>
      <c r="N111">
        <f t="shared" si="7"/>
        <v>0</v>
      </c>
      <c r="O111">
        <f t="shared" si="8"/>
        <v>0</v>
      </c>
    </row>
    <row r="112" spans="1:15" x14ac:dyDescent="0.35">
      <c r="A112" s="20" t="s">
        <v>275</v>
      </c>
      <c r="B112" s="19" t="s">
        <v>276</v>
      </c>
      <c r="C112" s="19"/>
      <c r="D112" s="19"/>
      <c r="E112" s="19"/>
      <c r="F112" s="19"/>
      <c r="G112" s="19"/>
      <c r="H112" s="19"/>
      <c r="I112" s="19"/>
      <c r="J112" s="19"/>
      <c r="K112" s="19"/>
      <c r="L112" s="19"/>
      <c r="M112">
        <f t="shared" si="6"/>
        <v>0</v>
      </c>
      <c r="N112">
        <f t="shared" si="7"/>
        <v>0</v>
      </c>
      <c r="O112">
        <f t="shared" si="8"/>
        <v>0</v>
      </c>
    </row>
    <row r="113" spans="1:15" x14ac:dyDescent="0.35">
      <c r="A113" s="19" t="s">
        <v>277</v>
      </c>
      <c r="B113" s="19" t="s">
        <v>278</v>
      </c>
      <c r="C113" s="19"/>
      <c r="D113" s="19"/>
      <c r="E113" s="19"/>
      <c r="F113" s="19"/>
      <c r="G113" s="19"/>
      <c r="H113" s="19"/>
      <c r="I113" s="19"/>
      <c r="J113" s="19"/>
      <c r="K113" s="19"/>
      <c r="L113" s="19"/>
      <c r="M113">
        <f t="shared" si="6"/>
        <v>0</v>
      </c>
      <c r="N113">
        <f t="shared" si="7"/>
        <v>0</v>
      </c>
      <c r="O113">
        <f t="shared" si="8"/>
        <v>0</v>
      </c>
    </row>
    <row r="114" spans="1:15" x14ac:dyDescent="0.35">
      <c r="A114" s="20" t="s">
        <v>279</v>
      </c>
      <c r="B114" s="19" t="s">
        <v>280</v>
      </c>
      <c r="C114" s="19"/>
      <c r="D114" s="19"/>
      <c r="E114" s="19"/>
      <c r="F114" s="19"/>
      <c r="G114" s="19"/>
      <c r="H114" s="19"/>
      <c r="I114" s="19"/>
      <c r="J114" s="19"/>
      <c r="K114" s="19"/>
      <c r="L114" s="19"/>
      <c r="M114">
        <f t="shared" si="6"/>
        <v>0</v>
      </c>
      <c r="N114">
        <f t="shared" si="7"/>
        <v>0</v>
      </c>
      <c r="O114">
        <f t="shared" si="8"/>
        <v>0</v>
      </c>
    </row>
    <row r="115" spans="1:15" x14ac:dyDescent="0.35">
      <c r="A115" s="19" t="s">
        <v>281</v>
      </c>
      <c r="B115" s="19" t="s">
        <v>282</v>
      </c>
      <c r="C115" s="19"/>
      <c r="D115" s="19"/>
      <c r="E115" s="19"/>
      <c r="F115" s="19"/>
      <c r="G115" s="19"/>
      <c r="H115" s="19"/>
      <c r="I115" s="19"/>
      <c r="J115" s="19"/>
      <c r="K115" s="19"/>
      <c r="L115" s="19"/>
      <c r="M115">
        <f t="shared" si="6"/>
        <v>0</v>
      </c>
      <c r="N115">
        <f t="shared" si="7"/>
        <v>0</v>
      </c>
      <c r="O115">
        <f t="shared" si="8"/>
        <v>0</v>
      </c>
    </row>
    <row r="116" spans="1:15" x14ac:dyDescent="0.35">
      <c r="A116" s="19" t="s">
        <v>283</v>
      </c>
      <c r="B116" s="19" t="s">
        <v>284</v>
      </c>
      <c r="C116" s="19"/>
      <c r="D116" s="19"/>
      <c r="E116" s="19"/>
      <c r="F116" s="19"/>
      <c r="G116" s="19"/>
      <c r="H116" s="19"/>
      <c r="I116" s="19"/>
      <c r="J116" s="19"/>
      <c r="K116" s="19"/>
      <c r="L116" s="19"/>
      <c r="M116">
        <f t="shared" si="6"/>
        <v>0</v>
      </c>
      <c r="N116">
        <f t="shared" si="7"/>
        <v>0</v>
      </c>
      <c r="O116">
        <f t="shared" si="8"/>
        <v>0</v>
      </c>
    </row>
    <row r="117" spans="1:15" x14ac:dyDescent="0.35">
      <c r="A117" s="21" t="s">
        <v>285</v>
      </c>
      <c r="B117" s="21" t="s">
        <v>286</v>
      </c>
      <c r="C117" s="19"/>
      <c r="D117" s="19"/>
      <c r="E117" s="19"/>
      <c r="F117" s="19"/>
      <c r="G117" s="19"/>
      <c r="H117" s="19"/>
      <c r="I117" s="19"/>
      <c r="J117" s="19"/>
      <c r="K117" s="19"/>
      <c r="L117" s="19"/>
      <c r="M117">
        <f>COUNT(C117:L117)</f>
        <v>0</v>
      </c>
      <c r="N117">
        <f>SUM(C117:L117)</f>
        <v>0</v>
      </c>
      <c r="O117">
        <f>SUM(C117:H117)+(2*SUM(I117:L117))</f>
        <v>0</v>
      </c>
    </row>
    <row r="118" spans="1:15" x14ac:dyDescent="0.35">
      <c r="A118" s="19" t="s">
        <v>287</v>
      </c>
      <c r="B118" s="19" t="s">
        <v>288</v>
      </c>
      <c r="C118" s="19"/>
      <c r="D118" s="19"/>
      <c r="E118" s="19"/>
      <c r="F118" s="19"/>
      <c r="G118" s="19"/>
      <c r="H118" s="19"/>
      <c r="I118" s="19"/>
      <c r="J118" s="19"/>
      <c r="K118" s="19"/>
      <c r="L118" s="19"/>
      <c r="M118">
        <f t="shared" si="6"/>
        <v>0</v>
      </c>
      <c r="N118">
        <f t="shared" si="7"/>
        <v>0</v>
      </c>
      <c r="O118">
        <f t="shared" si="8"/>
        <v>0</v>
      </c>
    </row>
    <row r="119" spans="1:15" x14ac:dyDescent="0.35">
      <c r="A119" s="20" t="s">
        <v>289</v>
      </c>
      <c r="B119" s="19" t="s">
        <v>290</v>
      </c>
      <c r="C119" s="19"/>
      <c r="D119" s="19"/>
      <c r="E119" s="19"/>
      <c r="F119" s="19"/>
      <c r="G119" s="19"/>
      <c r="H119" s="19"/>
      <c r="I119" s="19"/>
      <c r="J119" s="19"/>
      <c r="K119" s="19"/>
      <c r="L119" s="19"/>
      <c r="M119">
        <f t="shared" si="6"/>
        <v>0</v>
      </c>
      <c r="N119">
        <f t="shared" si="7"/>
        <v>0</v>
      </c>
      <c r="O119">
        <f t="shared" si="8"/>
        <v>0</v>
      </c>
    </row>
    <row r="120" spans="1:15" x14ac:dyDescent="0.35">
      <c r="A120" s="19" t="s">
        <v>291</v>
      </c>
      <c r="B120" s="19" t="s">
        <v>292</v>
      </c>
      <c r="C120" s="19"/>
      <c r="D120" s="19"/>
      <c r="E120" s="19"/>
      <c r="F120" s="19"/>
      <c r="G120" s="19"/>
      <c r="H120" s="19"/>
      <c r="I120" s="19"/>
      <c r="J120" s="19"/>
      <c r="K120" s="19"/>
      <c r="L120" s="19"/>
      <c r="M120">
        <f t="shared" si="6"/>
        <v>0</v>
      </c>
      <c r="N120">
        <f t="shared" si="7"/>
        <v>0</v>
      </c>
      <c r="O120">
        <f t="shared" si="8"/>
        <v>0</v>
      </c>
    </row>
    <row r="121" spans="1:15" x14ac:dyDescent="0.35">
      <c r="A121" s="19" t="s">
        <v>293</v>
      </c>
      <c r="B121" s="19" t="s">
        <v>294</v>
      </c>
      <c r="C121" s="19"/>
      <c r="D121" s="19"/>
      <c r="E121" s="19"/>
      <c r="F121" s="19"/>
      <c r="G121" s="19"/>
      <c r="H121" s="19"/>
      <c r="I121" s="19"/>
      <c r="J121" s="19"/>
      <c r="K121" s="19"/>
      <c r="L121" s="19"/>
      <c r="M121">
        <f t="shared" si="6"/>
        <v>0</v>
      </c>
      <c r="N121">
        <f t="shared" si="7"/>
        <v>0</v>
      </c>
      <c r="O121">
        <f t="shared" si="8"/>
        <v>0</v>
      </c>
    </row>
    <row r="122" spans="1:15" x14ac:dyDescent="0.35">
      <c r="A122" s="20" t="s">
        <v>295</v>
      </c>
      <c r="B122" s="19" t="s">
        <v>296</v>
      </c>
      <c r="C122" s="19"/>
      <c r="D122" s="19"/>
      <c r="E122" s="19"/>
      <c r="F122" s="19"/>
      <c r="G122" s="19"/>
      <c r="H122" s="19"/>
      <c r="I122" s="19"/>
      <c r="J122" s="19"/>
      <c r="K122" s="19"/>
      <c r="L122" s="19"/>
      <c r="M122">
        <f t="shared" si="6"/>
        <v>0</v>
      </c>
      <c r="N122">
        <f t="shared" si="7"/>
        <v>0</v>
      </c>
      <c r="O122">
        <f t="shared" si="8"/>
        <v>0</v>
      </c>
    </row>
    <row r="123" spans="1:15" x14ac:dyDescent="0.35">
      <c r="A123" s="19" t="s">
        <v>297</v>
      </c>
      <c r="B123" s="19" t="s">
        <v>298</v>
      </c>
      <c r="C123" s="19"/>
      <c r="D123" s="19"/>
      <c r="E123" s="19"/>
      <c r="F123" s="19"/>
      <c r="G123" s="19"/>
      <c r="H123" s="19"/>
      <c r="I123" s="19"/>
      <c r="J123" s="19"/>
      <c r="K123" s="19"/>
      <c r="L123" s="19"/>
      <c r="M123">
        <f t="shared" si="6"/>
        <v>0</v>
      </c>
      <c r="N123">
        <f t="shared" si="7"/>
        <v>0</v>
      </c>
      <c r="O123">
        <f t="shared" si="8"/>
        <v>0</v>
      </c>
    </row>
    <row r="124" spans="1:15" x14ac:dyDescent="0.35">
      <c r="A124" s="19" t="s">
        <v>299</v>
      </c>
      <c r="B124" s="19" t="s">
        <v>300</v>
      </c>
      <c r="C124" s="19"/>
      <c r="D124" s="19"/>
      <c r="E124" s="19"/>
      <c r="F124" s="19"/>
      <c r="G124" s="19"/>
      <c r="H124" s="19"/>
      <c r="I124" s="19"/>
      <c r="J124" s="19"/>
      <c r="K124" s="19"/>
      <c r="L124" s="19"/>
      <c r="M124">
        <f t="shared" si="6"/>
        <v>0</v>
      </c>
      <c r="N124">
        <f t="shared" si="7"/>
        <v>0</v>
      </c>
      <c r="O124">
        <f t="shared" si="8"/>
        <v>0</v>
      </c>
    </row>
    <row r="125" spans="1:15" x14ac:dyDescent="0.35">
      <c r="A125" s="20" t="s">
        <v>301</v>
      </c>
      <c r="B125" s="19" t="s">
        <v>302</v>
      </c>
      <c r="C125" s="19"/>
      <c r="D125" s="19"/>
      <c r="E125" s="19"/>
      <c r="F125" s="19"/>
      <c r="G125" s="19"/>
      <c r="H125" s="19"/>
      <c r="I125" s="19"/>
      <c r="J125" s="19"/>
      <c r="K125" s="19"/>
      <c r="L125" s="19"/>
      <c r="M125">
        <f t="shared" si="6"/>
        <v>0</v>
      </c>
      <c r="N125">
        <f t="shared" si="7"/>
        <v>0</v>
      </c>
      <c r="O125">
        <f t="shared" si="8"/>
        <v>0</v>
      </c>
    </row>
    <row r="126" spans="1:15" x14ac:dyDescent="0.35">
      <c r="A126" s="19" t="s">
        <v>303</v>
      </c>
      <c r="B126" s="19" t="s">
        <v>304</v>
      </c>
      <c r="C126" s="19"/>
      <c r="D126" s="19"/>
      <c r="E126" s="19"/>
      <c r="F126" s="19"/>
      <c r="G126" s="19"/>
      <c r="H126" s="19"/>
      <c r="I126" s="19"/>
      <c r="J126" s="19"/>
      <c r="K126" s="19"/>
      <c r="L126" s="19"/>
      <c r="M126">
        <f t="shared" si="6"/>
        <v>0</v>
      </c>
      <c r="N126">
        <f t="shared" si="7"/>
        <v>0</v>
      </c>
      <c r="O126">
        <f t="shared" si="8"/>
        <v>0</v>
      </c>
    </row>
    <row r="127" spans="1:15" x14ac:dyDescent="0.35">
      <c r="A127" s="20" t="s">
        <v>305</v>
      </c>
      <c r="B127" s="19" t="s">
        <v>306</v>
      </c>
      <c r="C127" s="19"/>
      <c r="D127" s="19"/>
      <c r="E127" s="19"/>
      <c r="F127" s="19"/>
      <c r="G127" s="19"/>
      <c r="H127" s="19"/>
      <c r="I127" s="19"/>
      <c r="J127" s="19"/>
      <c r="K127" s="19"/>
      <c r="L127" s="19"/>
      <c r="M127">
        <f t="shared" si="6"/>
        <v>0</v>
      </c>
      <c r="N127">
        <f t="shared" si="7"/>
        <v>0</v>
      </c>
      <c r="O127">
        <f t="shared" si="8"/>
        <v>0</v>
      </c>
    </row>
    <row r="128" spans="1:15" x14ac:dyDescent="0.35">
      <c r="A128" s="20" t="s">
        <v>307</v>
      </c>
      <c r="B128" s="19" t="s">
        <v>308</v>
      </c>
      <c r="C128" s="19"/>
      <c r="D128" s="19"/>
      <c r="E128" s="19"/>
      <c r="F128" s="19"/>
      <c r="G128" s="19"/>
      <c r="H128" s="19"/>
      <c r="I128" s="19"/>
      <c r="J128" s="19"/>
      <c r="K128" s="19"/>
      <c r="L128" s="19"/>
      <c r="M128">
        <f t="shared" si="6"/>
        <v>0</v>
      </c>
      <c r="N128">
        <f t="shared" si="7"/>
        <v>0</v>
      </c>
      <c r="O128">
        <f t="shared" si="8"/>
        <v>0</v>
      </c>
    </row>
    <row r="129" spans="1:15" x14ac:dyDescent="0.35">
      <c r="A129" s="19" t="s">
        <v>309</v>
      </c>
      <c r="B129" s="19" t="s">
        <v>310</v>
      </c>
      <c r="C129" s="19"/>
      <c r="D129" s="19"/>
      <c r="E129" s="19"/>
      <c r="F129" s="19"/>
      <c r="G129" s="19"/>
      <c r="H129" s="19"/>
      <c r="I129" s="19"/>
      <c r="J129" s="19"/>
      <c r="K129" s="19"/>
      <c r="L129" s="19"/>
      <c r="M129">
        <f t="shared" si="6"/>
        <v>0</v>
      </c>
      <c r="N129">
        <f t="shared" si="7"/>
        <v>0</v>
      </c>
      <c r="O129">
        <f t="shared" si="8"/>
        <v>0</v>
      </c>
    </row>
    <row r="130" spans="1:15" x14ac:dyDescent="0.35">
      <c r="A130" s="19" t="s">
        <v>311</v>
      </c>
      <c r="B130" s="19" t="s">
        <v>312</v>
      </c>
      <c r="C130" s="19"/>
      <c r="D130" s="19"/>
      <c r="E130" s="19"/>
      <c r="F130" s="19"/>
      <c r="G130" s="19"/>
      <c r="H130" s="19"/>
      <c r="I130" s="19"/>
      <c r="J130" s="19"/>
      <c r="K130" s="19"/>
      <c r="L130" s="19"/>
      <c r="M130">
        <f t="shared" si="6"/>
        <v>0</v>
      </c>
      <c r="N130">
        <f t="shared" si="7"/>
        <v>0</v>
      </c>
      <c r="O130">
        <f t="shared" si="8"/>
        <v>0</v>
      </c>
    </row>
    <row r="131" spans="1:15" x14ac:dyDescent="0.35">
      <c r="A131" s="19" t="s">
        <v>313</v>
      </c>
      <c r="B131" s="19" t="s">
        <v>314</v>
      </c>
      <c r="C131" s="19"/>
      <c r="D131" s="19"/>
      <c r="E131" s="19"/>
      <c r="F131" s="19"/>
      <c r="G131" s="19"/>
      <c r="H131" s="19"/>
      <c r="I131" s="19"/>
      <c r="J131" s="19"/>
      <c r="K131" s="19"/>
      <c r="L131" s="19"/>
      <c r="M131">
        <f t="shared" si="6"/>
        <v>0</v>
      </c>
      <c r="N131">
        <f t="shared" si="7"/>
        <v>0</v>
      </c>
      <c r="O131">
        <f t="shared" si="8"/>
        <v>0</v>
      </c>
    </row>
    <row r="132" spans="1:15" x14ac:dyDescent="0.35">
      <c r="A132" s="23" t="s">
        <v>315</v>
      </c>
      <c r="B132" s="23" t="s">
        <v>316</v>
      </c>
      <c r="C132" s="19"/>
      <c r="D132" s="19"/>
      <c r="E132" s="19"/>
      <c r="F132" s="19"/>
      <c r="G132" s="19"/>
      <c r="H132" s="19"/>
      <c r="I132" s="19"/>
      <c r="J132" s="19"/>
      <c r="K132" s="19"/>
      <c r="L132" s="19"/>
      <c r="M132">
        <f t="shared" si="6"/>
        <v>0</v>
      </c>
      <c r="N132">
        <f t="shared" si="7"/>
        <v>0</v>
      </c>
      <c r="O132">
        <f t="shared" si="8"/>
        <v>0</v>
      </c>
    </row>
    <row r="133" spans="1:15" x14ac:dyDescent="0.35">
      <c r="A133" s="20" t="s">
        <v>317</v>
      </c>
      <c r="B133" s="19" t="s">
        <v>318</v>
      </c>
      <c r="C133" s="19"/>
      <c r="D133" s="19"/>
      <c r="E133" s="19"/>
      <c r="F133" s="19"/>
      <c r="G133" s="19"/>
      <c r="H133" s="19"/>
      <c r="I133" s="19"/>
      <c r="J133" s="19"/>
      <c r="K133" s="19"/>
      <c r="L133" s="19"/>
      <c r="M133">
        <f t="shared" si="6"/>
        <v>0</v>
      </c>
      <c r="N133">
        <f t="shared" si="7"/>
        <v>0</v>
      </c>
      <c r="O133">
        <f t="shared" si="8"/>
        <v>0</v>
      </c>
    </row>
    <row r="134" spans="1:15" x14ac:dyDescent="0.35">
      <c r="A134" s="19" t="s">
        <v>319</v>
      </c>
      <c r="B134" s="19" t="s">
        <v>320</v>
      </c>
      <c r="C134" s="19"/>
      <c r="D134" s="19"/>
      <c r="E134" s="19"/>
      <c r="F134" s="19"/>
      <c r="G134" s="19"/>
      <c r="H134" s="19"/>
      <c r="I134" s="19"/>
      <c r="J134" s="19"/>
      <c r="K134" s="19"/>
      <c r="L134" s="19"/>
      <c r="M134">
        <f t="shared" si="6"/>
        <v>0</v>
      </c>
      <c r="N134">
        <f t="shared" si="7"/>
        <v>0</v>
      </c>
      <c r="O134">
        <f t="shared" si="8"/>
        <v>0</v>
      </c>
    </row>
    <row r="135" spans="1:15" x14ac:dyDescent="0.35">
      <c r="A135" s="20" t="s">
        <v>321</v>
      </c>
      <c r="B135" s="19" t="s">
        <v>322</v>
      </c>
      <c r="C135" s="19"/>
      <c r="D135" s="19"/>
      <c r="E135" s="19"/>
      <c r="F135" s="19"/>
      <c r="G135" s="19"/>
      <c r="H135" s="19"/>
      <c r="I135" s="19"/>
      <c r="J135" s="19"/>
      <c r="K135" s="19"/>
      <c r="L135" s="19"/>
      <c r="M135">
        <f t="shared" si="6"/>
        <v>0</v>
      </c>
      <c r="N135">
        <f t="shared" si="7"/>
        <v>0</v>
      </c>
      <c r="O135">
        <f t="shared" si="8"/>
        <v>0</v>
      </c>
    </row>
    <row r="136" spans="1:15" x14ac:dyDescent="0.35">
      <c r="A136" s="19" t="s">
        <v>323</v>
      </c>
      <c r="B136" s="19" t="s">
        <v>324</v>
      </c>
      <c r="C136" s="19"/>
      <c r="D136" s="19"/>
      <c r="E136" s="19"/>
      <c r="F136" s="19"/>
      <c r="G136" s="19"/>
      <c r="H136" s="19"/>
      <c r="I136" s="19"/>
      <c r="J136" s="19"/>
      <c r="K136" s="19"/>
      <c r="L136" s="19"/>
      <c r="M136">
        <f t="shared" si="6"/>
        <v>0</v>
      </c>
      <c r="N136">
        <f t="shared" si="7"/>
        <v>0</v>
      </c>
      <c r="O136">
        <f t="shared" si="8"/>
        <v>0</v>
      </c>
    </row>
    <row r="137" spans="1:15" x14ac:dyDescent="0.35">
      <c r="A137" s="19" t="s">
        <v>325</v>
      </c>
      <c r="B137" s="19" t="s">
        <v>326</v>
      </c>
      <c r="C137" s="19"/>
      <c r="D137" s="19"/>
      <c r="E137" s="19"/>
      <c r="F137" s="19"/>
      <c r="G137" s="19"/>
      <c r="H137" s="19"/>
      <c r="I137" s="19"/>
      <c r="J137" s="19"/>
      <c r="K137" s="19"/>
      <c r="L137" s="19"/>
      <c r="M137">
        <f t="shared" si="6"/>
        <v>0</v>
      </c>
      <c r="N137">
        <f t="shared" si="7"/>
        <v>0</v>
      </c>
      <c r="O137">
        <f t="shared" si="8"/>
        <v>0</v>
      </c>
    </row>
    <row r="138" spans="1:15" x14ac:dyDescent="0.35">
      <c r="A138" s="19" t="s">
        <v>327</v>
      </c>
      <c r="B138" s="19" t="s">
        <v>328</v>
      </c>
      <c r="C138" s="19"/>
      <c r="D138" s="19"/>
      <c r="E138" s="19"/>
      <c r="F138" s="19"/>
      <c r="G138" s="19"/>
      <c r="H138" s="19"/>
      <c r="I138" s="19"/>
      <c r="J138" s="19"/>
      <c r="K138" s="19"/>
      <c r="L138" s="19"/>
      <c r="M138">
        <f t="shared" si="6"/>
        <v>0</v>
      </c>
      <c r="N138">
        <f t="shared" si="7"/>
        <v>0</v>
      </c>
      <c r="O138">
        <f t="shared" si="8"/>
        <v>0</v>
      </c>
    </row>
    <row r="139" spans="1:15" x14ac:dyDescent="0.35">
      <c r="A139" s="19" t="s">
        <v>329</v>
      </c>
      <c r="B139" s="19" t="s">
        <v>330</v>
      </c>
      <c r="C139" s="19"/>
      <c r="D139" s="19"/>
      <c r="E139" s="19"/>
      <c r="F139" s="19"/>
      <c r="G139" s="19"/>
      <c r="H139" s="19"/>
      <c r="I139" s="19"/>
      <c r="J139" s="19"/>
      <c r="K139" s="19"/>
      <c r="L139" s="19"/>
      <c r="M139">
        <f t="shared" ref="M139:M149" si="9">COUNT(C139:L139)</f>
        <v>0</v>
      </c>
      <c r="N139">
        <f t="shared" si="7"/>
        <v>0</v>
      </c>
      <c r="O139">
        <f t="shared" si="8"/>
        <v>0</v>
      </c>
    </row>
    <row r="140" spans="1:15" x14ac:dyDescent="0.35">
      <c r="A140" s="19" t="s">
        <v>331</v>
      </c>
      <c r="B140" s="19" t="s">
        <v>332</v>
      </c>
      <c r="C140" s="19"/>
      <c r="D140" s="19"/>
      <c r="E140" s="19"/>
      <c r="F140" s="19"/>
      <c r="G140" s="19"/>
      <c r="H140" s="19"/>
      <c r="I140" s="19"/>
      <c r="J140" s="19"/>
      <c r="K140" s="19"/>
      <c r="L140" s="19"/>
      <c r="M140">
        <f t="shared" si="9"/>
        <v>0</v>
      </c>
      <c r="N140">
        <f t="shared" si="7"/>
        <v>0</v>
      </c>
      <c r="O140">
        <f t="shared" si="8"/>
        <v>0</v>
      </c>
    </row>
    <row r="141" spans="1:15" x14ac:dyDescent="0.35">
      <c r="A141" s="20" t="s">
        <v>333</v>
      </c>
      <c r="B141" s="19" t="s">
        <v>334</v>
      </c>
      <c r="C141" s="19"/>
      <c r="D141" s="19"/>
      <c r="E141" s="19"/>
      <c r="F141" s="19"/>
      <c r="G141" s="19"/>
      <c r="H141" s="19"/>
      <c r="I141" s="19"/>
      <c r="J141" s="19"/>
      <c r="K141" s="19"/>
      <c r="L141" s="19"/>
      <c r="M141">
        <f t="shared" si="9"/>
        <v>0</v>
      </c>
      <c r="N141">
        <f t="shared" ref="N141:N149" si="10">SUM(C141:L141)</f>
        <v>0</v>
      </c>
      <c r="O141">
        <f t="shared" ref="O141:O149" si="11">SUM(C141:H141)+(2*SUM(I141:L141))</f>
        <v>0</v>
      </c>
    </row>
    <row r="142" spans="1:15" x14ac:dyDescent="0.35">
      <c r="A142" s="19" t="s">
        <v>335</v>
      </c>
      <c r="B142" s="19" t="s">
        <v>336</v>
      </c>
      <c r="C142" s="19"/>
      <c r="D142" s="19"/>
      <c r="E142" s="19"/>
      <c r="F142" s="19"/>
      <c r="G142" s="19"/>
      <c r="H142" s="19"/>
      <c r="I142" s="19"/>
      <c r="J142" s="19"/>
      <c r="K142" s="19"/>
      <c r="L142" s="19"/>
      <c r="M142">
        <f t="shared" si="9"/>
        <v>0</v>
      </c>
      <c r="N142">
        <f t="shared" si="10"/>
        <v>0</v>
      </c>
      <c r="O142">
        <f t="shared" si="11"/>
        <v>0</v>
      </c>
    </row>
    <row r="143" spans="1:15" x14ac:dyDescent="0.35">
      <c r="A143" s="19" t="s">
        <v>337</v>
      </c>
      <c r="B143" s="19" t="s">
        <v>338</v>
      </c>
      <c r="C143" s="19"/>
      <c r="D143" s="19"/>
      <c r="E143" s="19"/>
      <c r="F143" s="19"/>
      <c r="G143" s="19"/>
      <c r="H143" s="19"/>
      <c r="I143" s="19"/>
      <c r="J143" s="19"/>
      <c r="K143" s="19"/>
      <c r="L143" s="19"/>
      <c r="M143">
        <f t="shared" si="9"/>
        <v>0</v>
      </c>
      <c r="N143">
        <f t="shared" si="10"/>
        <v>0</v>
      </c>
      <c r="O143">
        <f t="shared" si="11"/>
        <v>0</v>
      </c>
    </row>
    <row r="144" spans="1:15" x14ac:dyDescent="0.35">
      <c r="A144" s="19" t="s">
        <v>339</v>
      </c>
      <c r="B144" s="19" t="s">
        <v>340</v>
      </c>
      <c r="C144" s="19"/>
      <c r="D144" s="19"/>
      <c r="E144" s="19"/>
      <c r="F144" s="19"/>
      <c r="G144" s="19"/>
      <c r="H144" s="19"/>
      <c r="I144" s="19"/>
      <c r="J144" s="19"/>
      <c r="K144" s="19"/>
      <c r="L144" s="19"/>
      <c r="M144">
        <f t="shared" si="9"/>
        <v>0</v>
      </c>
      <c r="N144">
        <f t="shared" si="10"/>
        <v>0</v>
      </c>
      <c r="O144">
        <f t="shared" si="11"/>
        <v>0</v>
      </c>
    </row>
    <row r="145" spans="1:15" x14ac:dyDescent="0.35">
      <c r="A145" s="20" t="s">
        <v>341</v>
      </c>
      <c r="B145" s="19" t="s">
        <v>342</v>
      </c>
      <c r="C145" s="19"/>
      <c r="D145" s="19"/>
      <c r="E145" s="19"/>
      <c r="F145" s="19"/>
      <c r="G145" s="19"/>
      <c r="H145" s="19"/>
      <c r="I145" s="19"/>
      <c r="J145" s="19"/>
      <c r="K145" s="19"/>
      <c r="L145" s="19"/>
      <c r="M145">
        <f t="shared" si="9"/>
        <v>0</v>
      </c>
      <c r="N145">
        <f t="shared" si="10"/>
        <v>0</v>
      </c>
      <c r="O145">
        <f t="shared" si="11"/>
        <v>0</v>
      </c>
    </row>
    <row r="146" spans="1:15" x14ac:dyDescent="0.35">
      <c r="A146" s="19" t="s">
        <v>343</v>
      </c>
      <c r="B146" s="19" t="s">
        <v>344</v>
      </c>
      <c r="C146" s="19"/>
      <c r="D146" s="19"/>
      <c r="E146" s="19"/>
      <c r="F146" s="19"/>
      <c r="G146" s="19"/>
      <c r="H146" s="19"/>
      <c r="I146" s="19"/>
      <c r="J146" s="19"/>
      <c r="K146" s="19"/>
      <c r="L146" s="19"/>
      <c r="M146">
        <f t="shared" si="9"/>
        <v>0</v>
      </c>
      <c r="N146">
        <f t="shared" si="10"/>
        <v>0</v>
      </c>
      <c r="O146">
        <f t="shared" si="11"/>
        <v>0</v>
      </c>
    </row>
    <row r="147" spans="1:15" x14ac:dyDescent="0.35">
      <c r="A147" s="20" t="s">
        <v>345</v>
      </c>
      <c r="B147" s="19" t="s">
        <v>346</v>
      </c>
      <c r="C147" s="19"/>
      <c r="D147" s="19"/>
      <c r="E147" s="19"/>
      <c r="F147" s="19"/>
      <c r="G147" s="19"/>
      <c r="H147" s="19"/>
      <c r="I147" s="19"/>
      <c r="J147" s="19"/>
      <c r="K147" s="19"/>
      <c r="L147" s="19"/>
      <c r="M147">
        <f t="shared" si="9"/>
        <v>0</v>
      </c>
      <c r="N147">
        <f t="shared" si="10"/>
        <v>0</v>
      </c>
      <c r="O147">
        <f t="shared" si="11"/>
        <v>0</v>
      </c>
    </row>
    <row r="148" spans="1:15" x14ac:dyDescent="0.35">
      <c r="A148" s="20" t="s">
        <v>347</v>
      </c>
      <c r="B148" s="19" t="s">
        <v>348</v>
      </c>
      <c r="C148" s="19"/>
      <c r="D148" s="19"/>
      <c r="E148" s="19"/>
      <c r="F148" s="19"/>
      <c r="G148" s="19"/>
      <c r="H148" s="19"/>
      <c r="I148" s="19"/>
      <c r="J148" s="19"/>
      <c r="K148" s="19"/>
      <c r="L148" s="19"/>
      <c r="M148">
        <f t="shared" si="9"/>
        <v>0</v>
      </c>
      <c r="N148">
        <f t="shared" si="10"/>
        <v>0</v>
      </c>
      <c r="O148">
        <f t="shared" si="11"/>
        <v>0</v>
      </c>
    </row>
    <row r="149" spans="1:15" x14ac:dyDescent="0.35">
      <c r="A149" s="20" t="s">
        <v>349</v>
      </c>
      <c r="B149" s="19" t="s">
        <v>350</v>
      </c>
      <c r="C149" s="19"/>
      <c r="D149" s="19"/>
      <c r="E149" s="19"/>
      <c r="F149" s="19"/>
      <c r="G149" s="19"/>
      <c r="H149" s="19"/>
      <c r="I149" s="19"/>
      <c r="J149" s="19"/>
      <c r="K149" s="19"/>
      <c r="L149" s="19"/>
      <c r="M149">
        <f t="shared" si="9"/>
        <v>0</v>
      </c>
      <c r="N149">
        <f t="shared" si="10"/>
        <v>0</v>
      </c>
      <c r="O149">
        <f t="shared" si="11"/>
        <v>0</v>
      </c>
    </row>
    <row r="151" spans="1:15" x14ac:dyDescent="0.35">
      <c r="A151" s="64" t="s">
        <v>351</v>
      </c>
      <c r="B151" s="64"/>
    </row>
    <row r="152" spans="1:15" x14ac:dyDescent="0.35">
      <c r="A152" s="19" t="s">
        <v>352</v>
      </c>
      <c r="B152" s="19" t="s">
        <v>353</v>
      </c>
      <c r="C152" s="19"/>
      <c r="D152" s="19"/>
      <c r="E152" s="19"/>
      <c r="F152" s="19"/>
      <c r="G152" s="19"/>
      <c r="H152" s="19"/>
      <c r="I152" s="19"/>
      <c r="J152" s="19"/>
      <c r="K152" s="19"/>
      <c r="L152" s="19"/>
      <c r="M152" s="19"/>
      <c r="N152" s="19"/>
      <c r="O152" s="19"/>
    </row>
    <row r="153" spans="1:15" x14ac:dyDescent="0.35">
      <c r="A153" s="22" t="s">
        <v>354</v>
      </c>
      <c r="B153" s="22" t="s">
        <v>355</v>
      </c>
      <c r="C153" s="19"/>
      <c r="D153" s="19"/>
      <c r="E153" s="19"/>
      <c r="F153" s="19"/>
      <c r="G153" s="19"/>
      <c r="H153" s="19"/>
      <c r="I153" s="19"/>
      <c r="J153" s="19"/>
      <c r="K153" s="19"/>
      <c r="L153" s="19"/>
      <c r="M153">
        <f t="shared" ref="M153:M181" si="12">COUNT(C153:L153)</f>
        <v>0</v>
      </c>
      <c r="N153">
        <f t="shared" ref="N153" si="13">SUM(C153:L153)</f>
        <v>0</v>
      </c>
      <c r="O153">
        <f t="shared" ref="O153" si="14">SUM(C153:H153)+(2*SUM(I153:L153))</f>
        <v>0</v>
      </c>
    </row>
    <row r="154" spans="1:15" x14ac:dyDescent="0.35">
      <c r="A154" s="22" t="s">
        <v>356</v>
      </c>
      <c r="B154" s="22" t="s">
        <v>357</v>
      </c>
      <c r="C154" s="19"/>
      <c r="D154" s="19"/>
      <c r="E154" s="19"/>
      <c r="F154" s="19"/>
      <c r="G154" s="19"/>
      <c r="H154" s="19"/>
      <c r="I154" s="19"/>
      <c r="J154" s="19"/>
      <c r="K154" s="19"/>
      <c r="L154" s="19"/>
      <c r="M154">
        <f t="shared" si="12"/>
        <v>0</v>
      </c>
      <c r="N154">
        <f t="shared" ref="N154:N184" si="15">SUM(C154:L154)</f>
        <v>0</v>
      </c>
      <c r="O154">
        <f t="shared" ref="O154:O184" si="16">SUM(C154:H154)+(2*SUM(I154:L154))</f>
        <v>0</v>
      </c>
    </row>
    <row r="155" spans="1:15" x14ac:dyDescent="0.35">
      <c r="A155" s="22" t="s">
        <v>358</v>
      </c>
      <c r="B155" s="22" t="s">
        <v>359</v>
      </c>
      <c r="C155" s="19"/>
      <c r="D155" s="19"/>
      <c r="E155" s="19"/>
      <c r="F155" s="19"/>
      <c r="G155" s="19"/>
      <c r="H155" s="19"/>
      <c r="I155" s="19"/>
      <c r="J155" s="19"/>
      <c r="K155" s="19"/>
      <c r="L155" s="19"/>
      <c r="M155">
        <f t="shared" si="12"/>
        <v>0</v>
      </c>
      <c r="N155">
        <f t="shared" si="15"/>
        <v>0</v>
      </c>
      <c r="O155">
        <f t="shared" si="16"/>
        <v>0</v>
      </c>
    </row>
    <row r="156" spans="1:15" x14ac:dyDescent="0.35">
      <c r="A156" s="22" t="s">
        <v>360</v>
      </c>
      <c r="B156" s="22" t="s">
        <v>361</v>
      </c>
      <c r="C156" s="19"/>
      <c r="D156" s="19"/>
      <c r="E156" s="19"/>
      <c r="F156" s="19"/>
      <c r="G156" s="19"/>
      <c r="H156" s="19"/>
      <c r="I156" s="19"/>
      <c r="J156" s="19"/>
      <c r="K156" s="19"/>
      <c r="L156" s="19"/>
      <c r="M156">
        <f t="shared" si="12"/>
        <v>0</v>
      </c>
      <c r="N156">
        <f t="shared" si="15"/>
        <v>0</v>
      </c>
      <c r="O156">
        <f t="shared" si="16"/>
        <v>0</v>
      </c>
    </row>
    <row r="157" spans="1:15" x14ac:dyDescent="0.35">
      <c r="A157" s="22" t="s">
        <v>362</v>
      </c>
      <c r="B157" s="22" t="s">
        <v>363</v>
      </c>
      <c r="C157" s="19"/>
      <c r="D157" s="19"/>
      <c r="E157" s="19"/>
      <c r="F157" s="19"/>
      <c r="G157" s="19"/>
      <c r="H157" s="19"/>
      <c r="I157" s="19"/>
      <c r="J157" s="19"/>
      <c r="K157" s="19"/>
      <c r="L157" s="19"/>
      <c r="M157">
        <f t="shared" si="12"/>
        <v>0</v>
      </c>
      <c r="N157">
        <f t="shared" si="15"/>
        <v>0</v>
      </c>
      <c r="O157">
        <f t="shared" si="16"/>
        <v>0</v>
      </c>
    </row>
    <row r="158" spans="1:15" x14ac:dyDescent="0.35">
      <c r="A158" s="22" t="s">
        <v>364</v>
      </c>
      <c r="B158" s="22" t="s">
        <v>365</v>
      </c>
      <c r="C158" s="19"/>
      <c r="D158" s="19"/>
      <c r="E158" s="19"/>
      <c r="F158" s="19"/>
      <c r="G158" s="19"/>
      <c r="H158" s="19"/>
      <c r="I158" s="19"/>
      <c r="J158" s="19"/>
      <c r="K158" s="19"/>
      <c r="L158" s="19"/>
      <c r="M158">
        <f t="shared" si="12"/>
        <v>0</v>
      </c>
      <c r="N158">
        <f t="shared" si="15"/>
        <v>0</v>
      </c>
      <c r="O158">
        <f t="shared" si="16"/>
        <v>0</v>
      </c>
    </row>
    <row r="159" spans="1:15" x14ac:dyDescent="0.35">
      <c r="A159" s="22" t="s">
        <v>366</v>
      </c>
      <c r="B159" s="22" t="s">
        <v>367</v>
      </c>
      <c r="C159" s="19"/>
      <c r="D159" s="19"/>
      <c r="E159" s="19"/>
      <c r="F159" s="19"/>
      <c r="G159" s="19"/>
      <c r="H159" s="19"/>
      <c r="I159" s="19"/>
      <c r="J159" s="19"/>
      <c r="K159" s="19"/>
      <c r="L159" s="19"/>
      <c r="M159">
        <f t="shared" si="12"/>
        <v>0</v>
      </c>
      <c r="N159">
        <f t="shared" si="15"/>
        <v>0</v>
      </c>
      <c r="O159">
        <f t="shared" si="16"/>
        <v>0</v>
      </c>
    </row>
    <row r="160" spans="1:15" x14ac:dyDescent="0.35">
      <c r="A160" s="22" t="s">
        <v>368</v>
      </c>
      <c r="B160" s="22" t="s">
        <v>369</v>
      </c>
      <c r="C160" s="19"/>
      <c r="D160" s="19"/>
      <c r="E160" s="19"/>
      <c r="F160" s="19"/>
      <c r="G160" s="19"/>
      <c r="H160" s="19"/>
      <c r="I160" s="19"/>
      <c r="J160" s="19"/>
      <c r="K160" s="19"/>
      <c r="L160" s="19"/>
      <c r="M160">
        <f t="shared" si="12"/>
        <v>0</v>
      </c>
      <c r="N160">
        <f t="shared" si="15"/>
        <v>0</v>
      </c>
      <c r="O160">
        <f t="shared" si="16"/>
        <v>0</v>
      </c>
    </row>
    <row r="161" spans="1:15" x14ac:dyDescent="0.35">
      <c r="A161" s="22" t="s">
        <v>370</v>
      </c>
      <c r="B161" s="22" t="s">
        <v>371</v>
      </c>
      <c r="C161" s="19"/>
      <c r="D161" s="19"/>
      <c r="E161" s="19"/>
      <c r="F161" s="19"/>
      <c r="G161" s="19"/>
      <c r="H161" s="19"/>
      <c r="I161" s="19"/>
      <c r="J161" s="19"/>
      <c r="K161" s="19"/>
      <c r="L161" s="19"/>
      <c r="M161">
        <f t="shared" si="12"/>
        <v>0</v>
      </c>
      <c r="N161">
        <f t="shared" si="15"/>
        <v>0</v>
      </c>
      <c r="O161">
        <f t="shared" si="16"/>
        <v>0</v>
      </c>
    </row>
    <row r="162" spans="1:15" x14ac:dyDescent="0.35">
      <c r="A162" s="22" t="s">
        <v>372</v>
      </c>
      <c r="B162" s="22" t="s">
        <v>373</v>
      </c>
      <c r="C162" s="19"/>
      <c r="D162" s="19"/>
      <c r="E162" s="19"/>
      <c r="F162" s="19"/>
      <c r="G162" s="19"/>
      <c r="H162" s="19"/>
      <c r="I162" s="19"/>
      <c r="J162" s="19"/>
      <c r="K162" s="19"/>
      <c r="L162" s="19"/>
      <c r="M162">
        <f t="shared" si="12"/>
        <v>0</v>
      </c>
      <c r="N162">
        <f t="shared" si="15"/>
        <v>0</v>
      </c>
      <c r="O162">
        <f t="shared" si="16"/>
        <v>0</v>
      </c>
    </row>
    <row r="163" spans="1:15" x14ac:dyDescent="0.35">
      <c r="A163" s="22" t="s">
        <v>374</v>
      </c>
      <c r="B163" s="22" t="s">
        <v>375</v>
      </c>
      <c r="C163" s="19"/>
      <c r="D163" s="19"/>
      <c r="E163" s="19"/>
      <c r="F163" s="19"/>
      <c r="G163" s="19"/>
      <c r="H163" s="19"/>
      <c r="I163" s="19"/>
      <c r="J163" s="19"/>
      <c r="K163" s="19"/>
      <c r="L163" s="19"/>
      <c r="M163">
        <f t="shared" si="12"/>
        <v>0</v>
      </c>
      <c r="N163">
        <f t="shared" si="15"/>
        <v>0</v>
      </c>
      <c r="O163">
        <f t="shared" si="16"/>
        <v>0</v>
      </c>
    </row>
    <row r="164" spans="1:15" x14ac:dyDescent="0.35">
      <c r="A164" s="22" t="s">
        <v>376</v>
      </c>
      <c r="B164" s="22" t="s">
        <v>377</v>
      </c>
      <c r="C164" s="19"/>
      <c r="D164" s="19"/>
      <c r="E164" s="19"/>
      <c r="F164" s="19"/>
      <c r="G164" s="19"/>
      <c r="H164" s="19"/>
      <c r="I164" s="19"/>
      <c r="J164" s="19"/>
      <c r="K164" s="19"/>
      <c r="L164" s="19"/>
      <c r="M164">
        <f t="shared" si="12"/>
        <v>0</v>
      </c>
      <c r="N164">
        <f t="shared" si="15"/>
        <v>0</v>
      </c>
      <c r="O164">
        <f t="shared" si="16"/>
        <v>0</v>
      </c>
    </row>
    <row r="165" spans="1:15" x14ac:dyDescent="0.35">
      <c r="A165" s="22" t="s">
        <v>378</v>
      </c>
      <c r="B165" s="22" t="s">
        <v>379</v>
      </c>
      <c r="C165" s="19"/>
      <c r="D165" s="19"/>
      <c r="E165" s="19"/>
      <c r="F165" s="19"/>
      <c r="G165" s="19"/>
      <c r="H165" s="19"/>
      <c r="I165" s="19"/>
      <c r="J165" s="19"/>
      <c r="K165" s="19"/>
      <c r="L165" s="19"/>
      <c r="M165">
        <f t="shared" si="12"/>
        <v>0</v>
      </c>
      <c r="N165">
        <f t="shared" si="15"/>
        <v>0</v>
      </c>
      <c r="O165">
        <f t="shared" si="16"/>
        <v>0</v>
      </c>
    </row>
    <row r="166" spans="1:15" x14ac:dyDescent="0.35">
      <c r="A166" s="22" t="s">
        <v>380</v>
      </c>
      <c r="B166" s="22" t="s">
        <v>381</v>
      </c>
      <c r="C166" s="19"/>
      <c r="D166" s="19"/>
      <c r="E166" s="19"/>
      <c r="F166" s="19"/>
      <c r="G166" s="19"/>
      <c r="H166" s="19"/>
      <c r="I166" s="19"/>
      <c r="J166" s="19"/>
      <c r="K166" s="19"/>
      <c r="L166" s="19"/>
      <c r="M166">
        <f t="shared" si="12"/>
        <v>0</v>
      </c>
      <c r="N166">
        <f t="shared" si="15"/>
        <v>0</v>
      </c>
      <c r="O166">
        <f t="shared" si="16"/>
        <v>0</v>
      </c>
    </row>
    <row r="167" spans="1:15" x14ac:dyDescent="0.35">
      <c r="A167" s="22" t="s">
        <v>382</v>
      </c>
      <c r="B167" s="22" t="s">
        <v>383</v>
      </c>
      <c r="C167" s="19"/>
      <c r="D167" s="19"/>
      <c r="E167" s="19"/>
      <c r="F167" s="19"/>
      <c r="G167" s="19"/>
      <c r="H167" s="19"/>
      <c r="I167" s="19"/>
      <c r="J167" s="19"/>
      <c r="K167" s="19"/>
      <c r="L167" s="19"/>
      <c r="M167">
        <f t="shared" si="12"/>
        <v>0</v>
      </c>
      <c r="N167">
        <f t="shared" si="15"/>
        <v>0</v>
      </c>
      <c r="O167">
        <f t="shared" si="16"/>
        <v>0</v>
      </c>
    </row>
    <row r="168" spans="1:15" x14ac:dyDescent="0.35">
      <c r="A168" s="22" t="s">
        <v>384</v>
      </c>
      <c r="B168" s="22" t="s">
        <v>385</v>
      </c>
      <c r="C168" s="19"/>
      <c r="D168" s="19"/>
      <c r="E168" s="19"/>
      <c r="F168" s="19"/>
      <c r="G168" s="19"/>
      <c r="H168" s="19"/>
      <c r="I168" s="19"/>
      <c r="J168" s="19"/>
      <c r="K168" s="19"/>
      <c r="L168" s="19"/>
      <c r="M168">
        <f t="shared" si="12"/>
        <v>0</v>
      </c>
      <c r="N168">
        <f t="shared" si="15"/>
        <v>0</v>
      </c>
      <c r="O168">
        <f t="shared" si="16"/>
        <v>0</v>
      </c>
    </row>
    <row r="169" spans="1:15" x14ac:dyDescent="0.35">
      <c r="A169" s="22" t="s">
        <v>386</v>
      </c>
      <c r="B169" s="22" t="s">
        <v>387</v>
      </c>
      <c r="C169" s="19"/>
      <c r="D169" s="19"/>
      <c r="E169" s="19"/>
      <c r="F169" s="19"/>
      <c r="G169" s="19"/>
      <c r="H169" s="19"/>
      <c r="I169" s="19"/>
      <c r="J169" s="19"/>
      <c r="K169" s="19"/>
      <c r="L169" s="19"/>
      <c r="M169">
        <f t="shared" si="12"/>
        <v>0</v>
      </c>
      <c r="N169">
        <f t="shared" si="15"/>
        <v>0</v>
      </c>
      <c r="O169">
        <f t="shared" si="16"/>
        <v>0</v>
      </c>
    </row>
    <row r="170" spans="1:15" x14ac:dyDescent="0.35">
      <c r="A170" s="22" t="s">
        <v>388</v>
      </c>
      <c r="B170" s="22" t="s">
        <v>389</v>
      </c>
      <c r="C170" s="19"/>
      <c r="D170" s="19"/>
      <c r="E170" s="19"/>
      <c r="F170" s="19"/>
      <c r="G170" s="19"/>
      <c r="H170" s="19"/>
      <c r="I170" s="19"/>
      <c r="J170" s="19"/>
      <c r="K170" s="19"/>
      <c r="L170" s="19"/>
      <c r="M170">
        <f t="shared" si="12"/>
        <v>0</v>
      </c>
      <c r="N170">
        <f t="shared" si="15"/>
        <v>0</v>
      </c>
      <c r="O170">
        <f t="shared" si="16"/>
        <v>0</v>
      </c>
    </row>
    <row r="171" spans="1:15" x14ac:dyDescent="0.35">
      <c r="A171" s="22" t="s">
        <v>390</v>
      </c>
      <c r="B171" s="22" t="s">
        <v>391</v>
      </c>
      <c r="C171" s="19"/>
      <c r="D171" s="19"/>
      <c r="E171" s="19"/>
      <c r="F171" s="19"/>
      <c r="G171" s="19"/>
      <c r="H171" s="19"/>
      <c r="I171" s="19"/>
      <c r="J171" s="19"/>
      <c r="K171" s="19"/>
      <c r="L171" s="19"/>
      <c r="M171">
        <f t="shared" si="12"/>
        <v>0</v>
      </c>
      <c r="N171">
        <f t="shared" si="15"/>
        <v>0</v>
      </c>
      <c r="O171">
        <f t="shared" si="16"/>
        <v>0</v>
      </c>
    </row>
    <row r="172" spans="1:15" x14ac:dyDescent="0.35">
      <c r="A172" s="22" t="s">
        <v>392</v>
      </c>
      <c r="B172" s="22" t="s">
        <v>393</v>
      </c>
      <c r="C172" s="19"/>
      <c r="D172" s="19"/>
      <c r="E172" s="19"/>
      <c r="F172" s="19"/>
      <c r="G172" s="19"/>
      <c r="H172" s="19"/>
      <c r="I172" s="19"/>
      <c r="J172" s="19"/>
      <c r="K172" s="19"/>
      <c r="L172" s="19"/>
      <c r="M172">
        <f t="shared" si="12"/>
        <v>0</v>
      </c>
      <c r="N172">
        <f t="shared" si="15"/>
        <v>0</v>
      </c>
      <c r="O172">
        <f t="shared" si="16"/>
        <v>0</v>
      </c>
    </row>
    <row r="173" spans="1:15" x14ac:dyDescent="0.35">
      <c r="A173" s="22" t="s">
        <v>394</v>
      </c>
      <c r="B173" s="22" t="s">
        <v>395</v>
      </c>
      <c r="C173" s="19"/>
      <c r="D173" s="19"/>
      <c r="E173" s="19"/>
      <c r="F173" s="19"/>
      <c r="G173" s="19"/>
      <c r="H173" s="19"/>
      <c r="I173" s="19"/>
      <c r="J173" s="19"/>
      <c r="K173" s="19"/>
      <c r="L173" s="19"/>
      <c r="M173">
        <f t="shared" si="12"/>
        <v>0</v>
      </c>
      <c r="N173">
        <f t="shared" si="15"/>
        <v>0</v>
      </c>
      <c r="O173">
        <f t="shared" si="16"/>
        <v>0</v>
      </c>
    </row>
    <row r="174" spans="1:15" x14ac:dyDescent="0.35">
      <c r="A174" s="22" t="s">
        <v>396</v>
      </c>
      <c r="B174" s="22" t="s">
        <v>397</v>
      </c>
      <c r="C174" s="19"/>
      <c r="D174" s="19"/>
      <c r="E174" s="19">
        <v>0</v>
      </c>
      <c r="F174" s="19"/>
      <c r="G174" s="19"/>
      <c r="H174" s="19"/>
      <c r="I174" s="19"/>
      <c r="J174" s="19"/>
      <c r="K174" s="19"/>
      <c r="L174" s="19"/>
      <c r="M174">
        <f t="shared" si="12"/>
        <v>1</v>
      </c>
      <c r="N174">
        <f t="shared" si="15"/>
        <v>0</v>
      </c>
      <c r="O174">
        <f t="shared" si="16"/>
        <v>0</v>
      </c>
    </row>
    <row r="175" spans="1:15" x14ac:dyDescent="0.35">
      <c r="A175" s="22" t="s">
        <v>398</v>
      </c>
      <c r="B175" s="22" t="s">
        <v>399</v>
      </c>
      <c r="C175" s="19"/>
      <c r="D175" s="19"/>
      <c r="E175" s="19"/>
      <c r="F175" s="19"/>
      <c r="G175" s="19"/>
      <c r="H175" s="19"/>
      <c r="I175" s="19"/>
      <c r="J175" s="19"/>
      <c r="K175" s="19"/>
      <c r="L175" s="19"/>
      <c r="M175">
        <f t="shared" si="12"/>
        <v>0</v>
      </c>
      <c r="N175">
        <f t="shared" si="15"/>
        <v>0</v>
      </c>
      <c r="O175">
        <f t="shared" si="16"/>
        <v>0</v>
      </c>
    </row>
    <row r="176" spans="1:15" x14ac:dyDescent="0.35">
      <c r="A176" s="22" t="s">
        <v>400</v>
      </c>
      <c r="B176" s="22" t="s">
        <v>401</v>
      </c>
      <c r="C176" s="19"/>
      <c r="D176" s="19"/>
      <c r="E176" s="19"/>
      <c r="F176" s="19"/>
      <c r="G176" s="19"/>
      <c r="H176" s="19"/>
      <c r="I176" s="19"/>
      <c r="J176" s="19"/>
      <c r="K176" s="19"/>
      <c r="L176" s="19"/>
      <c r="M176">
        <f t="shared" si="12"/>
        <v>0</v>
      </c>
      <c r="N176">
        <f t="shared" si="15"/>
        <v>0</v>
      </c>
      <c r="O176">
        <f t="shared" si="16"/>
        <v>0</v>
      </c>
    </row>
    <row r="177" spans="1:15" x14ac:dyDescent="0.35">
      <c r="A177" s="22" t="s">
        <v>402</v>
      </c>
      <c r="B177" s="22" t="s">
        <v>403</v>
      </c>
      <c r="C177" s="19"/>
      <c r="D177" s="19"/>
      <c r="E177" s="19"/>
      <c r="F177" s="19"/>
      <c r="G177" s="19"/>
      <c r="H177" s="19"/>
      <c r="I177" s="19"/>
      <c r="J177" s="19"/>
      <c r="K177" s="19"/>
      <c r="L177" s="19"/>
      <c r="M177">
        <f t="shared" si="12"/>
        <v>0</v>
      </c>
      <c r="N177">
        <f t="shared" si="15"/>
        <v>0</v>
      </c>
      <c r="O177">
        <f t="shared" si="16"/>
        <v>0</v>
      </c>
    </row>
    <row r="178" spans="1:15" x14ac:dyDescent="0.35">
      <c r="A178" s="22" t="s">
        <v>404</v>
      </c>
      <c r="B178" s="22" t="s">
        <v>405</v>
      </c>
      <c r="C178" s="19"/>
      <c r="D178" s="19"/>
      <c r="E178" s="19"/>
      <c r="F178" s="19"/>
      <c r="G178" s="19"/>
      <c r="H178" s="19"/>
      <c r="I178" s="19"/>
      <c r="J178" s="19"/>
      <c r="K178" s="19"/>
      <c r="L178" s="19"/>
      <c r="M178">
        <f t="shared" si="12"/>
        <v>0</v>
      </c>
      <c r="N178">
        <f t="shared" si="15"/>
        <v>0</v>
      </c>
      <c r="O178">
        <f t="shared" si="16"/>
        <v>0</v>
      </c>
    </row>
    <row r="179" spans="1:15" x14ac:dyDescent="0.35">
      <c r="A179" s="22" t="s">
        <v>406</v>
      </c>
      <c r="B179" s="22" t="s">
        <v>407</v>
      </c>
      <c r="C179" s="19"/>
      <c r="D179" s="19"/>
      <c r="E179" s="19"/>
      <c r="F179" s="19"/>
      <c r="G179" s="19"/>
      <c r="H179" s="19"/>
      <c r="I179" s="19"/>
      <c r="J179" s="19"/>
      <c r="K179" s="19"/>
      <c r="L179" s="19"/>
      <c r="M179">
        <f t="shared" si="12"/>
        <v>0</v>
      </c>
      <c r="N179">
        <f t="shared" si="15"/>
        <v>0</v>
      </c>
      <c r="O179">
        <f t="shared" si="16"/>
        <v>0</v>
      </c>
    </row>
    <row r="180" spans="1:15" x14ac:dyDescent="0.35">
      <c r="A180" s="22" t="s">
        <v>408</v>
      </c>
      <c r="B180" s="22" t="s">
        <v>409</v>
      </c>
      <c r="C180" s="19"/>
      <c r="D180" s="19"/>
      <c r="E180" s="19"/>
      <c r="F180" s="19"/>
      <c r="G180" s="19"/>
      <c r="H180" s="19"/>
      <c r="I180" s="19"/>
      <c r="J180" s="19"/>
      <c r="K180" s="19"/>
      <c r="L180" s="19"/>
      <c r="M180">
        <f t="shared" si="12"/>
        <v>0</v>
      </c>
      <c r="N180">
        <f t="shared" si="15"/>
        <v>0</v>
      </c>
      <c r="O180">
        <f t="shared" si="16"/>
        <v>0</v>
      </c>
    </row>
    <row r="181" spans="1:15" x14ac:dyDescent="0.35">
      <c r="A181" s="22" t="s">
        <v>410</v>
      </c>
      <c r="B181" s="22" t="s">
        <v>411</v>
      </c>
      <c r="C181" s="19"/>
      <c r="D181" s="19"/>
      <c r="E181" s="19"/>
      <c r="F181" s="19"/>
      <c r="G181" s="19"/>
      <c r="H181" s="19"/>
      <c r="I181" s="19"/>
      <c r="J181" s="19"/>
      <c r="K181" s="19"/>
      <c r="L181" s="19"/>
      <c r="M181">
        <f t="shared" si="12"/>
        <v>0</v>
      </c>
      <c r="N181">
        <f t="shared" si="15"/>
        <v>0</v>
      </c>
      <c r="O181">
        <f t="shared" si="16"/>
        <v>0</v>
      </c>
    </row>
    <row r="182" spans="1:15" x14ac:dyDescent="0.35">
      <c r="A182" s="22" t="s">
        <v>412</v>
      </c>
      <c r="B182" s="22" t="s">
        <v>413</v>
      </c>
      <c r="C182" s="19"/>
      <c r="D182" s="19"/>
      <c r="E182" s="19"/>
      <c r="F182" s="19"/>
      <c r="G182" s="19"/>
      <c r="H182" s="19"/>
      <c r="I182" s="19"/>
      <c r="J182" s="19"/>
      <c r="K182" s="19"/>
      <c r="L182" s="19"/>
      <c r="M182">
        <f t="shared" ref="M182:M212" si="17">COUNT(C182:L182)</f>
        <v>0</v>
      </c>
      <c r="N182">
        <f t="shared" si="15"/>
        <v>0</v>
      </c>
      <c r="O182">
        <f t="shared" si="16"/>
        <v>0</v>
      </c>
    </row>
    <row r="183" spans="1:15" x14ac:dyDescent="0.35">
      <c r="A183" s="22" t="s">
        <v>414</v>
      </c>
      <c r="B183" s="22" t="s">
        <v>415</v>
      </c>
      <c r="C183" s="19"/>
      <c r="D183" s="19"/>
      <c r="E183" s="19"/>
      <c r="F183" s="19"/>
      <c r="G183" s="19"/>
      <c r="H183" s="19"/>
      <c r="I183" s="19"/>
      <c r="J183" s="19"/>
      <c r="K183" s="19"/>
      <c r="L183" s="19"/>
      <c r="M183">
        <f t="shared" si="17"/>
        <v>0</v>
      </c>
      <c r="N183">
        <f t="shared" si="15"/>
        <v>0</v>
      </c>
      <c r="O183">
        <f t="shared" si="16"/>
        <v>0</v>
      </c>
    </row>
    <row r="184" spans="1:15" x14ac:dyDescent="0.35">
      <c r="A184" s="22" t="s">
        <v>416</v>
      </c>
      <c r="B184" s="22" t="s">
        <v>417</v>
      </c>
      <c r="C184" s="19"/>
      <c r="D184" s="19"/>
      <c r="E184" s="19"/>
      <c r="F184" s="19"/>
      <c r="G184" s="19"/>
      <c r="H184" s="19"/>
      <c r="I184" s="19"/>
      <c r="J184" s="19"/>
      <c r="K184" s="19"/>
      <c r="L184" s="19"/>
      <c r="M184">
        <f t="shared" si="17"/>
        <v>0</v>
      </c>
      <c r="N184">
        <f t="shared" si="15"/>
        <v>0</v>
      </c>
      <c r="O184">
        <f t="shared" si="16"/>
        <v>0</v>
      </c>
    </row>
    <row r="185" spans="1:15" x14ac:dyDescent="0.35">
      <c r="A185" s="22" t="s">
        <v>418</v>
      </c>
      <c r="B185" s="22" t="s">
        <v>419</v>
      </c>
      <c r="C185" s="19"/>
      <c r="D185" s="19"/>
      <c r="E185" s="19"/>
      <c r="F185" s="19"/>
      <c r="G185" s="19"/>
      <c r="H185" s="19"/>
      <c r="I185" s="19"/>
      <c r="J185" s="19"/>
      <c r="K185" s="19"/>
      <c r="L185" s="19"/>
      <c r="M185">
        <f t="shared" si="17"/>
        <v>0</v>
      </c>
      <c r="N185">
        <f t="shared" ref="N185:N212" si="18">SUM(C185:L185)</f>
        <v>0</v>
      </c>
      <c r="O185">
        <f t="shared" ref="O185:O212" si="19">SUM(C185:H185)+(2*SUM(I185:L185))</f>
        <v>0</v>
      </c>
    </row>
    <row r="186" spans="1:15" x14ac:dyDescent="0.35">
      <c r="A186" s="22" t="s">
        <v>420</v>
      </c>
      <c r="B186" s="22" t="s">
        <v>421</v>
      </c>
      <c r="C186" s="19"/>
      <c r="D186" s="19"/>
      <c r="E186" s="19"/>
      <c r="F186" s="19"/>
      <c r="G186" s="19"/>
      <c r="H186" s="19"/>
      <c r="I186" s="19"/>
      <c r="J186" s="19"/>
      <c r="K186" s="19"/>
      <c r="L186" s="19"/>
      <c r="M186">
        <f t="shared" si="17"/>
        <v>0</v>
      </c>
      <c r="N186">
        <f t="shared" si="18"/>
        <v>0</v>
      </c>
      <c r="O186">
        <f t="shared" si="19"/>
        <v>0</v>
      </c>
    </row>
    <row r="187" spans="1:15" x14ac:dyDescent="0.35">
      <c r="A187" s="22" t="s">
        <v>422</v>
      </c>
      <c r="B187" s="22" t="s">
        <v>423</v>
      </c>
      <c r="C187" s="19"/>
      <c r="D187" s="19"/>
      <c r="E187" s="19"/>
      <c r="F187" s="19"/>
      <c r="G187" s="19"/>
      <c r="H187" s="19"/>
      <c r="I187" s="19"/>
      <c r="J187" s="19"/>
      <c r="K187" s="19"/>
      <c r="L187" s="19"/>
      <c r="M187">
        <f t="shared" si="17"/>
        <v>0</v>
      </c>
      <c r="N187">
        <f t="shared" si="18"/>
        <v>0</v>
      </c>
      <c r="O187">
        <f t="shared" si="19"/>
        <v>0</v>
      </c>
    </row>
    <row r="188" spans="1:15" x14ac:dyDescent="0.35">
      <c r="A188" s="22" t="s">
        <v>424</v>
      </c>
      <c r="B188" s="22" t="s">
        <v>425</v>
      </c>
      <c r="C188" s="19"/>
      <c r="D188" s="19"/>
      <c r="E188" s="19"/>
      <c r="F188" s="19"/>
      <c r="G188" s="19"/>
      <c r="H188" s="19"/>
      <c r="I188" s="19"/>
      <c r="J188" s="19"/>
      <c r="K188" s="19"/>
      <c r="L188" s="19"/>
      <c r="M188">
        <f t="shared" si="17"/>
        <v>0</v>
      </c>
      <c r="N188">
        <f t="shared" si="18"/>
        <v>0</v>
      </c>
      <c r="O188">
        <f t="shared" si="19"/>
        <v>0</v>
      </c>
    </row>
    <row r="189" spans="1:15" x14ac:dyDescent="0.35">
      <c r="A189" s="22" t="s">
        <v>426</v>
      </c>
      <c r="B189" s="22" t="s">
        <v>427</v>
      </c>
      <c r="C189" s="19"/>
      <c r="D189" s="19"/>
      <c r="E189" s="19"/>
      <c r="F189" s="19"/>
      <c r="G189" s="19"/>
      <c r="H189" s="19"/>
      <c r="I189" s="19"/>
      <c r="J189" s="19"/>
      <c r="K189" s="19"/>
      <c r="L189" s="19"/>
      <c r="M189">
        <f t="shared" si="17"/>
        <v>0</v>
      </c>
      <c r="N189">
        <f t="shared" si="18"/>
        <v>0</v>
      </c>
      <c r="O189">
        <f t="shared" si="19"/>
        <v>0</v>
      </c>
    </row>
    <row r="190" spans="1:15" x14ac:dyDescent="0.35">
      <c r="A190" s="22" t="s">
        <v>428</v>
      </c>
      <c r="B190" s="22" t="s">
        <v>429</v>
      </c>
      <c r="C190" s="19"/>
      <c r="D190" s="19"/>
      <c r="E190" s="19"/>
      <c r="F190" s="19"/>
      <c r="G190" s="19"/>
      <c r="H190" s="19"/>
      <c r="I190" s="19"/>
      <c r="J190" s="19"/>
      <c r="K190" s="19"/>
      <c r="L190" s="19"/>
      <c r="M190">
        <f t="shared" si="17"/>
        <v>0</v>
      </c>
      <c r="N190">
        <f t="shared" si="18"/>
        <v>0</v>
      </c>
      <c r="O190">
        <f t="shared" si="19"/>
        <v>0</v>
      </c>
    </row>
    <row r="191" spans="1:15" x14ac:dyDescent="0.35">
      <c r="A191" s="22" t="s">
        <v>430</v>
      </c>
      <c r="B191" s="22" t="s">
        <v>431</v>
      </c>
      <c r="C191" s="19"/>
      <c r="D191" s="19"/>
      <c r="E191" s="19"/>
      <c r="F191" s="19"/>
      <c r="G191" s="19"/>
      <c r="H191" s="19"/>
      <c r="I191" s="19"/>
      <c r="J191" s="19"/>
      <c r="K191" s="19"/>
      <c r="L191" s="19"/>
      <c r="M191">
        <f t="shared" si="17"/>
        <v>0</v>
      </c>
      <c r="N191">
        <f t="shared" si="18"/>
        <v>0</v>
      </c>
      <c r="O191">
        <f t="shared" si="19"/>
        <v>0</v>
      </c>
    </row>
    <row r="192" spans="1:15" x14ac:dyDescent="0.35">
      <c r="A192" s="22" t="s">
        <v>432</v>
      </c>
      <c r="B192" s="22" t="s">
        <v>433</v>
      </c>
      <c r="C192" s="19"/>
      <c r="D192" s="19"/>
      <c r="E192" s="19"/>
      <c r="F192" s="19"/>
      <c r="G192" s="19"/>
      <c r="H192" s="19"/>
      <c r="I192" s="19"/>
      <c r="J192" s="19"/>
      <c r="K192" s="19"/>
      <c r="L192" s="19"/>
      <c r="M192">
        <f t="shared" si="17"/>
        <v>0</v>
      </c>
      <c r="N192">
        <f t="shared" si="18"/>
        <v>0</v>
      </c>
      <c r="O192">
        <f t="shared" si="19"/>
        <v>0</v>
      </c>
    </row>
    <row r="193" spans="1:15" x14ac:dyDescent="0.35">
      <c r="A193" s="22" t="s">
        <v>434</v>
      </c>
      <c r="B193" s="22" t="s">
        <v>435</v>
      </c>
      <c r="C193" s="19"/>
      <c r="D193" s="19"/>
      <c r="E193" s="19"/>
      <c r="F193" s="19"/>
      <c r="G193" s="19"/>
      <c r="H193" s="19"/>
      <c r="I193" s="19"/>
      <c r="J193" s="19"/>
      <c r="K193" s="19"/>
      <c r="L193" s="19"/>
      <c r="M193">
        <f t="shared" si="17"/>
        <v>0</v>
      </c>
      <c r="N193">
        <f t="shared" si="18"/>
        <v>0</v>
      </c>
      <c r="O193">
        <f t="shared" si="19"/>
        <v>0</v>
      </c>
    </row>
    <row r="194" spans="1:15" x14ac:dyDescent="0.35">
      <c r="A194" s="22" t="s">
        <v>436</v>
      </c>
      <c r="B194" s="22" t="s">
        <v>437</v>
      </c>
      <c r="C194" s="19"/>
      <c r="D194" s="19"/>
      <c r="E194" s="19"/>
      <c r="F194" s="19"/>
      <c r="G194" s="19"/>
      <c r="H194" s="19"/>
      <c r="I194" s="19"/>
      <c r="J194" s="19"/>
      <c r="K194" s="19"/>
      <c r="L194" s="19"/>
      <c r="M194">
        <f t="shared" si="17"/>
        <v>0</v>
      </c>
      <c r="N194">
        <f t="shared" si="18"/>
        <v>0</v>
      </c>
      <c r="O194">
        <f t="shared" si="19"/>
        <v>0</v>
      </c>
    </row>
    <row r="195" spans="1:15" x14ac:dyDescent="0.35">
      <c r="A195" s="22" t="s">
        <v>438</v>
      </c>
      <c r="B195" s="22" t="s">
        <v>439</v>
      </c>
      <c r="C195" s="19"/>
      <c r="D195" s="19"/>
      <c r="E195" s="19"/>
      <c r="F195" s="19"/>
      <c r="G195" s="19"/>
      <c r="H195" s="19"/>
      <c r="I195" s="19"/>
      <c r="J195" s="19"/>
      <c r="K195" s="19"/>
      <c r="L195" s="19"/>
      <c r="M195">
        <f t="shared" si="17"/>
        <v>0</v>
      </c>
      <c r="N195">
        <f t="shared" si="18"/>
        <v>0</v>
      </c>
      <c r="O195">
        <f t="shared" si="19"/>
        <v>0</v>
      </c>
    </row>
    <row r="196" spans="1:15" x14ac:dyDescent="0.35">
      <c r="A196" s="22" t="s">
        <v>440</v>
      </c>
      <c r="B196" s="22" t="s">
        <v>441</v>
      </c>
      <c r="C196" s="19"/>
      <c r="D196" s="19"/>
      <c r="E196" s="19"/>
      <c r="F196" s="19"/>
      <c r="G196" s="19"/>
      <c r="H196" s="19"/>
      <c r="I196" s="19"/>
      <c r="J196" s="19"/>
      <c r="K196" s="19"/>
      <c r="L196" s="19"/>
      <c r="M196">
        <f t="shared" si="17"/>
        <v>0</v>
      </c>
      <c r="N196">
        <f t="shared" si="18"/>
        <v>0</v>
      </c>
      <c r="O196">
        <f t="shared" si="19"/>
        <v>0</v>
      </c>
    </row>
    <row r="197" spans="1:15" x14ac:dyDescent="0.35">
      <c r="A197" s="22" t="s">
        <v>442</v>
      </c>
      <c r="B197" s="22" t="s">
        <v>443</v>
      </c>
      <c r="C197" s="19"/>
      <c r="D197" s="19"/>
      <c r="E197" s="19"/>
      <c r="F197" s="19"/>
      <c r="G197" s="19"/>
      <c r="H197" s="19"/>
      <c r="I197" s="19"/>
      <c r="J197" s="19"/>
      <c r="K197" s="19"/>
      <c r="L197" s="19"/>
      <c r="M197">
        <f t="shared" si="17"/>
        <v>0</v>
      </c>
      <c r="N197">
        <f t="shared" si="18"/>
        <v>0</v>
      </c>
      <c r="O197">
        <f t="shared" si="19"/>
        <v>0</v>
      </c>
    </row>
    <row r="198" spans="1:15" x14ac:dyDescent="0.35">
      <c r="A198" s="22" t="s">
        <v>444</v>
      </c>
      <c r="B198" s="22" t="s">
        <v>445</v>
      </c>
      <c r="C198" s="19"/>
      <c r="D198" s="19"/>
      <c r="E198" s="19"/>
      <c r="F198" s="19"/>
      <c r="G198" s="19"/>
      <c r="H198" s="19"/>
      <c r="I198" s="19"/>
      <c r="J198" s="19"/>
      <c r="K198" s="19"/>
      <c r="L198" s="19"/>
      <c r="M198">
        <f t="shared" si="17"/>
        <v>0</v>
      </c>
      <c r="N198">
        <f t="shared" si="18"/>
        <v>0</v>
      </c>
      <c r="O198">
        <f t="shared" si="19"/>
        <v>0</v>
      </c>
    </row>
    <row r="199" spans="1:15" x14ac:dyDescent="0.35">
      <c r="A199" s="22" t="s">
        <v>446</v>
      </c>
      <c r="B199" s="22" t="s">
        <v>447</v>
      </c>
      <c r="C199" s="19"/>
      <c r="D199" s="19"/>
      <c r="E199" s="19"/>
      <c r="F199" s="19"/>
      <c r="G199" s="19"/>
      <c r="H199" s="19"/>
      <c r="I199" s="19"/>
      <c r="J199" s="19"/>
      <c r="K199" s="19"/>
      <c r="L199" s="19"/>
      <c r="M199">
        <f t="shared" si="17"/>
        <v>0</v>
      </c>
      <c r="N199">
        <f t="shared" si="18"/>
        <v>0</v>
      </c>
      <c r="O199">
        <f t="shared" si="19"/>
        <v>0</v>
      </c>
    </row>
    <row r="200" spans="1:15" x14ac:dyDescent="0.35">
      <c r="A200" s="22" t="s">
        <v>448</v>
      </c>
      <c r="B200" s="22" t="s">
        <v>449</v>
      </c>
      <c r="C200" s="19"/>
      <c r="D200" s="19"/>
      <c r="E200" s="19"/>
      <c r="F200" s="19"/>
      <c r="G200" s="19"/>
      <c r="H200" s="19"/>
      <c r="I200" s="19"/>
      <c r="J200" s="19"/>
      <c r="K200" s="19"/>
      <c r="L200" s="19"/>
      <c r="M200">
        <f t="shared" si="17"/>
        <v>0</v>
      </c>
      <c r="N200">
        <f t="shared" si="18"/>
        <v>0</v>
      </c>
      <c r="O200">
        <f t="shared" si="19"/>
        <v>0</v>
      </c>
    </row>
    <row r="201" spans="1:15" x14ac:dyDescent="0.35">
      <c r="A201" s="22" t="s">
        <v>450</v>
      </c>
      <c r="B201" s="22" t="s">
        <v>451</v>
      </c>
      <c r="C201" s="19"/>
      <c r="D201" s="19"/>
      <c r="E201" s="19"/>
      <c r="F201" s="19"/>
      <c r="G201" s="19"/>
      <c r="H201" s="19"/>
      <c r="I201" s="19"/>
      <c r="J201" s="19"/>
      <c r="K201" s="19"/>
      <c r="L201" s="19"/>
      <c r="M201">
        <f t="shared" si="17"/>
        <v>0</v>
      </c>
      <c r="N201">
        <f t="shared" si="18"/>
        <v>0</v>
      </c>
      <c r="O201">
        <f t="shared" si="19"/>
        <v>0</v>
      </c>
    </row>
    <row r="202" spans="1:15" x14ac:dyDescent="0.35">
      <c r="A202" s="22" t="s">
        <v>452</v>
      </c>
      <c r="B202" s="22" t="s">
        <v>453</v>
      </c>
      <c r="C202" s="19"/>
      <c r="D202" s="19"/>
      <c r="E202" s="19"/>
      <c r="F202" s="19"/>
      <c r="G202" s="19"/>
      <c r="H202" s="19"/>
      <c r="I202" s="19"/>
      <c r="J202" s="19"/>
      <c r="K202" s="19"/>
      <c r="L202" s="19"/>
      <c r="M202">
        <f t="shared" si="17"/>
        <v>0</v>
      </c>
      <c r="N202">
        <f t="shared" si="18"/>
        <v>0</v>
      </c>
      <c r="O202">
        <f t="shared" si="19"/>
        <v>0</v>
      </c>
    </row>
    <row r="203" spans="1:15" x14ac:dyDescent="0.35">
      <c r="A203" s="22" t="s">
        <v>454</v>
      </c>
      <c r="B203" s="22" t="s">
        <v>455</v>
      </c>
      <c r="C203" s="19"/>
      <c r="D203" s="19"/>
      <c r="E203" s="19"/>
      <c r="F203" s="19"/>
      <c r="G203" s="19"/>
      <c r="H203" s="19"/>
      <c r="I203" s="19"/>
      <c r="J203" s="19"/>
      <c r="K203" s="19"/>
      <c r="L203" s="19"/>
      <c r="M203">
        <f t="shared" si="17"/>
        <v>0</v>
      </c>
      <c r="N203">
        <f t="shared" si="18"/>
        <v>0</v>
      </c>
      <c r="O203">
        <f t="shared" si="19"/>
        <v>0</v>
      </c>
    </row>
    <row r="204" spans="1:15" x14ac:dyDescent="0.35">
      <c r="A204" s="22" t="s">
        <v>456</v>
      </c>
      <c r="B204" s="22" t="s">
        <v>457</v>
      </c>
      <c r="C204" s="19"/>
      <c r="D204" s="19"/>
      <c r="E204" s="19"/>
      <c r="F204" s="19"/>
      <c r="G204" s="19"/>
      <c r="H204" s="19"/>
      <c r="I204" s="19"/>
      <c r="J204" s="19"/>
      <c r="K204" s="19"/>
      <c r="L204" s="19"/>
      <c r="M204">
        <f t="shared" si="17"/>
        <v>0</v>
      </c>
      <c r="N204">
        <f t="shared" si="18"/>
        <v>0</v>
      </c>
      <c r="O204">
        <f t="shared" si="19"/>
        <v>0</v>
      </c>
    </row>
    <row r="205" spans="1:15" x14ac:dyDescent="0.35">
      <c r="A205" s="22" t="s">
        <v>458</v>
      </c>
      <c r="B205" s="22" t="s">
        <v>459</v>
      </c>
      <c r="C205" s="19"/>
      <c r="D205" s="19"/>
      <c r="E205" s="19"/>
      <c r="F205" s="19"/>
      <c r="G205" s="19"/>
      <c r="H205" s="19"/>
      <c r="I205" s="19"/>
      <c r="J205" s="19"/>
      <c r="K205" s="19"/>
      <c r="L205" s="19"/>
      <c r="M205">
        <f t="shared" si="17"/>
        <v>0</v>
      </c>
      <c r="N205">
        <f t="shared" si="18"/>
        <v>0</v>
      </c>
      <c r="O205">
        <f t="shared" si="19"/>
        <v>0</v>
      </c>
    </row>
    <row r="206" spans="1:15" x14ac:dyDescent="0.35">
      <c r="A206" s="22" t="s">
        <v>460</v>
      </c>
      <c r="B206" s="22" t="s">
        <v>461</v>
      </c>
      <c r="C206" s="19"/>
      <c r="D206" s="19"/>
      <c r="E206" s="19"/>
      <c r="F206" s="19"/>
      <c r="G206" s="19"/>
      <c r="H206" s="19"/>
      <c r="I206" s="19"/>
      <c r="J206" s="19"/>
      <c r="K206" s="19"/>
      <c r="L206" s="19"/>
      <c r="M206">
        <f t="shared" si="17"/>
        <v>0</v>
      </c>
      <c r="N206">
        <f t="shared" si="18"/>
        <v>0</v>
      </c>
      <c r="O206">
        <f t="shared" si="19"/>
        <v>0</v>
      </c>
    </row>
    <row r="207" spans="1:15" x14ac:dyDescent="0.35">
      <c r="A207" s="22" t="s">
        <v>462</v>
      </c>
      <c r="B207" s="22" t="s">
        <v>463</v>
      </c>
      <c r="C207" s="19"/>
      <c r="D207" s="19"/>
      <c r="E207" s="19"/>
      <c r="F207" s="19"/>
      <c r="G207" s="19"/>
      <c r="H207" s="19"/>
      <c r="I207" s="19"/>
      <c r="J207" s="19"/>
      <c r="K207" s="19"/>
      <c r="L207" s="19"/>
      <c r="M207">
        <f t="shared" si="17"/>
        <v>0</v>
      </c>
      <c r="N207">
        <f t="shared" si="18"/>
        <v>0</v>
      </c>
      <c r="O207">
        <f t="shared" si="19"/>
        <v>0</v>
      </c>
    </row>
    <row r="208" spans="1:15" x14ac:dyDescent="0.35">
      <c r="A208" s="22" t="s">
        <v>464</v>
      </c>
      <c r="B208" s="22" t="s">
        <v>465</v>
      </c>
      <c r="C208" s="19"/>
      <c r="D208" s="19"/>
      <c r="E208" s="19"/>
      <c r="F208" s="19"/>
      <c r="G208" s="19"/>
      <c r="H208" s="19"/>
      <c r="I208" s="19"/>
      <c r="J208" s="19"/>
      <c r="K208" s="19"/>
      <c r="L208" s="19"/>
      <c r="M208">
        <f t="shared" si="17"/>
        <v>0</v>
      </c>
      <c r="N208">
        <f t="shared" si="18"/>
        <v>0</v>
      </c>
      <c r="O208">
        <f t="shared" si="19"/>
        <v>0</v>
      </c>
    </row>
    <row r="209" spans="1:15" x14ac:dyDescent="0.35">
      <c r="A209" s="22" t="s">
        <v>466</v>
      </c>
      <c r="B209" s="22" t="s">
        <v>467</v>
      </c>
      <c r="C209" s="19"/>
      <c r="D209" s="19"/>
      <c r="E209" s="19"/>
      <c r="F209" s="19"/>
      <c r="G209" s="19"/>
      <c r="H209" s="19"/>
      <c r="I209" s="19"/>
      <c r="J209" s="19"/>
      <c r="K209" s="19"/>
      <c r="L209" s="19"/>
      <c r="M209">
        <f t="shared" si="17"/>
        <v>0</v>
      </c>
      <c r="N209">
        <f t="shared" si="18"/>
        <v>0</v>
      </c>
      <c r="O209">
        <f t="shared" si="19"/>
        <v>0</v>
      </c>
    </row>
    <row r="210" spans="1:15" x14ac:dyDescent="0.35">
      <c r="A210" s="22" t="s">
        <v>468</v>
      </c>
      <c r="B210" s="22" t="s">
        <v>469</v>
      </c>
      <c r="C210" s="19"/>
      <c r="D210" s="19"/>
      <c r="E210" s="19"/>
      <c r="F210" s="19"/>
      <c r="G210" s="19"/>
      <c r="H210" s="19"/>
      <c r="I210" s="19"/>
      <c r="J210" s="19"/>
      <c r="K210" s="19"/>
      <c r="L210" s="19"/>
      <c r="M210">
        <f t="shared" si="17"/>
        <v>0</v>
      </c>
      <c r="N210">
        <f t="shared" si="18"/>
        <v>0</v>
      </c>
      <c r="O210">
        <f t="shared" si="19"/>
        <v>0</v>
      </c>
    </row>
    <row r="211" spans="1:15" x14ac:dyDescent="0.35">
      <c r="A211" s="22" t="s">
        <v>470</v>
      </c>
      <c r="B211" s="22" t="s">
        <v>471</v>
      </c>
      <c r="C211" s="19"/>
      <c r="D211" s="19"/>
      <c r="E211" s="19"/>
      <c r="F211" s="19"/>
      <c r="G211" s="19"/>
      <c r="H211" s="19"/>
      <c r="I211" s="19"/>
      <c r="J211" s="19"/>
      <c r="K211" s="19"/>
      <c r="L211" s="19"/>
      <c r="M211">
        <f t="shared" si="17"/>
        <v>0</v>
      </c>
      <c r="N211">
        <f t="shared" si="18"/>
        <v>0</v>
      </c>
      <c r="O211">
        <f t="shared" si="19"/>
        <v>0</v>
      </c>
    </row>
    <row r="212" spans="1:15" x14ac:dyDescent="0.35">
      <c r="A212" s="22" t="s">
        <v>472</v>
      </c>
      <c r="B212" s="22" t="s">
        <v>473</v>
      </c>
      <c r="C212" s="19"/>
      <c r="D212" s="19"/>
      <c r="E212" s="19"/>
      <c r="F212" s="19"/>
      <c r="G212" s="19"/>
      <c r="H212" s="19"/>
      <c r="I212" s="19"/>
      <c r="J212" s="19"/>
      <c r="K212" s="19"/>
      <c r="L212" s="19"/>
      <c r="M212">
        <f t="shared" si="17"/>
        <v>0</v>
      </c>
      <c r="N212">
        <f t="shared" si="18"/>
        <v>0</v>
      </c>
      <c r="O212">
        <f t="shared" si="19"/>
        <v>0</v>
      </c>
    </row>
    <row r="214" spans="1:15" x14ac:dyDescent="0.35">
      <c r="A214" s="22" t="s">
        <v>94</v>
      </c>
      <c r="B214" s="22" t="s">
        <v>474</v>
      </c>
    </row>
    <row r="215" spans="1:15" x14ac:dyDescent="0.35">
      <c r="A215" s="22" t="s">
        <v>116</v>
      </c>
      <c r="B215" s="22" t="s">
        <v>474</v>
      </c>
    </row>
    <row r="216" spans="1:15" x14ac:dyDescent="0.35">
      <c r="A216" s="22" t="s">
        <v>275</v>
      </c>
      <c r="B216" s="22" t="s">
        <v>474</v>
      </c>
    </row>
    <row r="217" spans="1:15" x14ac:dyDescent="0.35">
      <c r="A217" s="22" t="s">
        <v>269</v>
      </c>
      <c r="B217" s="22" t="s">
        <v>474</v>
      </c>
    </row>
    <row r="218" spans="1:15" x14ac:dyDescent="0.35">
      <c r="A218" s="22" t="s">
        <v>301</v>
      </c>
      <c r="B218" s="22" t="s">
        <v>474</v>
      </c>
    </row>
    <row r="219" spans="1:15" x14ac:dyDescent="0.35">
      <c r="A219" s="22" t="s">
        <v>317</v>
      </c>
      <c r="B219" s="22" t="s">
        <v>474</v>
      </c>
    </row>
    <row r="220" spans="1:15" x14ac:dyDescent="0.35">
      <c r="A220" s="22" t="s">
        <v>96</v>
      </c>
      <c r="B220" t="s">
        <v>475</v>
      </c>
    </row>
    <row r="221" spans="1:15" x14ac:dyDescent="0.35">
      <c r="A221" s="22" t="s">
        <v>129</v>
      </c>
      <c r="B221" t="s">
        <v>475</v>
      </c>
    </row>
    <row r="222" spans="1:15" x14ac:dyDescent="0.35">
      <c r="A222" s="22" t="s">
        <v>201</v>
      </c>
      <c r="B222" t="s">
        <v>475</v>
      </c>
    </row>
    <row r="223" spans="1:15" x14ac:dyDescent="0.35">
      <c r="A223" s="22" t="s">
        <v>249</v>
      </c>
      <c r="B223" t="s">
        <v>475</v>
      </c>
    </row>
    <row r="224" spans="1:15" x14ac:dyDescent="0.35">
      <c r="A224" s="22" t="s">
        <v>349</v>
      </c>
      <c r="B224" t="s">
        <v>475</v>
      </c>
    </row>
  </sheetData>
  <autoFilter ref="A1:O149" xr:uid="{B559696B-B9F0-C94C-8F97-667379288179}"/>
  <mergeCells count="1">
    <mergeCell ref="A151:B151"/>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D7C9-B253-764C-99B5-F7EAA64D2EDD}">
  <sheetPr codeName="Sheet3"/>
  <dimension ref="A1:B9"/>
  <sheetViews>
    <sheetView workbookViewId="0">
      <selection activeCell="E12" sqref="E12"/>
    </sheetView>
  </sheetViews>
  <sheetFormatPr defaultColWidth="10.5" defaultRowHeight="15.5" x14ac:dyDescent="0.35"/>
  <sheetData>
    <row r="1" spans="1:2" x14ac:dyDescent="0.35">
      <c r="A1" t="s">
        <v>39</v>
      </c>
    </row>
    <row r="2" spans="1:2" x14ac:dyDescent="0.35">
      <c r="A2" t="s">
        <v>476</v>
      </c>
    </row>
    <row r="5" spans="1:2" x14ac:dyDescent="0.35">
      <c r="A5" t="s">
        <v>477</v>
      </c>
      <c r="B5">
        <v>10</v>
      </c>
    </row>
    <row r="7" spans="1:2" x14ac:dyDescent="0.35">
      <c r="A7" t="s">
        <v>478</v>
      </c>
      <c r="B7">
        <v>50</v>
      </c>
    </row>
    <row r="9" spans="1:2" x14ac:dyDescent="0.35">
      <c r="A9" t="s">
        <v>479</v>
      </c>
      <c r="B9">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0825-31AA-5D40-B9D9-DA305C919C33}">
  <sheetPr codeName="Sheet4"/>
  <dimension ref="A1:K21"/>
  <sheetViews>
    <sheetView workbookViewId="0">
      <selection activeCell="C3" sqref="C3"/>
    </sheetView>
  </sheetViews>
  <sheetFormatPr defaultColWidth="10.5" defaultRowHeight="15.5" x14ac:dyDescent="0.35"/>
  <cols>
    <col min="1" max="1" width="17.5" bestFit="1" customWidth="1"/>
    <col min="2" max="2" width="14.83203125" bestFit="1" customWidth="1"/>
    <col min="3" max="3" width="12.5" bestFit="1" customWidth="1"/>
  </cols>
  <sheetData>
    <row r="1" spans="1:11" x14ac:dyDescent="0.35">
      <c r="A1" s="2" t="s">
        <v>480</v>
      </c>
      <c r="B1" s="2" t="s">
        <v>481</v>
      </c>
      <c r="C1" s="3" t="s">
        <v>482</v>
      </c>
      <c r="D1" s="3"/>
      <c r="E1" s="38" t="s">
        <v>483</v>
      </c>
      <c r="F1" s="38" t="s">
        <v>484</v>
      </c>
      <c r="G1" s="38" t="s">
        <v>485</v>
      </c>
      <c r="H1" s="38" t="s">
        <v>486</v>
      </c>
      <c r="I1" s="39" t="s">
        <v>495</v>
      </c>
      <c r="J1" s="38"/>
      <c r="K1" s="3"/>
    </row>
    <row r="2" spans="1:11" x14ac:dyDescent="0.35">
      <c r="A2" t="s">
        <v>43</v>
      </c>
      <c r="B2" t="s">
        <v>9</v>
      </c>
      <c r="C2" s="1">
        <f>'Entry Form'!D11</f>
        <v>0</v>
      </c>
      <c r="D2" s="16"/>
      <c r="E2" s="70">
        <f>IF(SUM(C2:C3)&gt;0,1,0)</f>
        <v>0</v>
      </c>
      <c r="F2" s="40">
        <f>IF(OR(C2=4,C2=5, C2=6),1,0)</f>
        <v>0</v>
      </c>
      <c r="G2" s="40">
        <f>IF(C2&gt;6,1,0)</f>
        <v>0</v>
      </c>
      <c r="H2" s="70">
        <f>SUM(E2:G2)</f>
        <v>0</v>
      </c>
      <c r="I2" s="37">
        <v>3.5</v>
      </c>
      <c r="J2" s="29"/>
    </row>
    <row r="3" spans="1:11" x14ac:dyDescent="0.35">
      <c r="A3" t="s">
        <v>44</v>
      </c>
      <c r="B3" t="s">
        <v>9</v>
      </c>
      <c r="C3" s="1">
        <f>'Entry Form'!D12</f>
        <v>0</v>
      </c>
      <c r="D3" s="16"/>
      <c r="E3" s="70"/>
      <c r="F3" s="40">
        <f>IF(OR(C3=4,C3=5, C3=6),1,0)</f>
        <v>0</v>
      </c>
      <c r="G3" s="40">
        <f t="shared" ref="G3:G10" si="0">IF(C3&gt;6,3,0)</f>
        <v>0</v>
      </c>
      <c r="H3" s="70"/>
    </row>
    <row r="4" spans="1:11" x14ac:dyDescent="0.35">
      <c r="A4" t="s">
        <v>45</v>
      </c>
      <c r="B4" t="s">
        <v>12</v>
      </c>
      <c r="C4" s="1">
        <f>'Entry Form'!D13</f>
        <v>0</v>
      </c>
      <c r="D4" s="16"/>
      <c r="E4" s="70">
        <f>IF(SUM(C4:C5)&gt;0,1,0)</f>
        <v>0</v>
      </c>
      <c r="F4" s="40">
        <f>IF(OR(C4=4,C4=5, C4=6),1,0)</f>
        <v>0</v>
      </c>
      <c r="G4" s="40">
        <f t="shared" si="0"/>
        <v>0</v>
      </c>
      <c r="H4" s="70">
        <f>SUM(E4:G4)</f>
        <v>0</v>
      </c>
    </row>
    <row r="5" spans="1:11" x14ac:dyDescent="0.35">
      <c r="A5" t="s">
        <v>46</v>
      </c>
      <c r="B5" t="s">
        <v>12</v>
      </c>
      <c r="C5" s="1">
        <f>'Entry Form'!D14</f>
        <v>0</v>
      </c>
      <c r="D5" s="16"/>
      <c r="E5" s="70"/>
      <c r="F5" s="40">
        <f>IF(OR(C5=4,C5=5, C5=6),1,0)</f>
        <v>0</v>
      </c>
      <c r="G5" s="40">
        <f t="shared" si="0"/>
        <v>0</v>
      </c>
      <c r="H5" s="70"/>
    </row>
    <row r="6" spans="1:11" x14ac:dyDescent="0.35">
      <c r="A6" t="s">
        <v>47</v>
      </c>
      <c r="B6" t="s">
        <v>14</v>
      </c>
      <c r="C6" s="1">
        <f>'Entry Form'!D15</f>
        <v>0</v>
      </c>
      <c r="D6" s="16"/>
      <c r="E6" s="70">
        <f>IF(SUM(C6:C7)&gt;0,1,0)</f>
        <v>0</v>
      </c>
      <c r="F6" s="40">
        <f>IF(OR(C6=5,C6=6, C6=7, C6=8),1,0)</f>
        <v>0</v>
      </c>
      <c r="G6" s="40">
        <f>IF(C6&gt;8,3,0)</f>
        <v>0</v>
      </c>
      <c r="H6" s="70">
        <f>SUM(E6:G6)</f>
        <v>0</v>
      </c>
    </row>
    <row r="7" spans="1:11" x14ac:dyDescent="0.35">
      <c r="A7" t="s">
        <v>48</v>
      </c>
      <c r="B7" t="s">
        <v>15</v>
      </c>
      <c r="C7" s="1">
        <f>'Entry Form'!D16</f>
        <v>0</v>
      </c>
      <c r="D7" s="16"/>
      <c r="E7" s="70"/>
      <c r="F7" s="40">
        <f>IF(OR(C7=5,C7=6, C7=7, C7=8),1,0)</f>
        <v>0</v>
      </c>
      <c r="G7" s="40">
        <f>IF(C7&gt;8,3,0)</f>
        <v>0</v>
      </c>
      <c r="H7" s="70"/>
    </row>
    <row r="8" spans="1:11" x14ac:dyDescent="0.35">
      <c r="A8" s="29" t="s">
        <v>49</v>
      </c>
      <c r="B8" s="29" t="s">
        <v>17</v>
      </c>
      <c r="C8" s="41">
        <f>'Entry Form'!D17</f>
        <v>0</v>
      </c>
      <c r="D8" s="16"/>
      <c r="E8" s="40">
        <f>IF(OR(C8=1, C8=2),1,0)</f>
        <v>0</v>
      </c>
      <c r="F8" s="40">
        <f>IF(OR(C8=3,C8=4),2,0)</f>
        <v>0</v>
      </c>
      <c r="G8" s="40">
        <f>IF(C8&gt;4,3,0)</f>
        <v>0</v>
      </c>
      <c r="H8" s="40">
        <f t="shared" ref="H8:H10" si="1">SUM(E8:G8)</f>
        <v>0</v>
      </c>
    </row>
    <row r="9" spans="1:11" x14ac:dyDescent="0.35">
      <c r="A9" s="29" t="s">
        <v>50</v>
      </c>
      <c r="B9" s="29" t="s">
        <v>19</v>
      </c>
      <c r="C9" s="41">
        <f>'Entry Form'!D18</f>
        <v>0</v>
      </c>
      <c r="D9" s="16"/>
      <c r="E9" s="40">
        <f>IF(OR(C9=1, C9=2),1,0)</f>
        <v>0</v>
      </c>
      <c r="F9" s="40">
        <f>IF(OR(C9=3,C9=4),2,0)</f>
        <v>0</v>
      </c>
      <c r="G9" s="40">
        <f>IF(C9&gt;4,3,0)</f>
        <v>0</v>
      </c>
      <c r="H9" s="40">
        <f t="shared" ref="H9" si="2">SUM(E9:G9)</f>
        <v>0</v>
      </c>
    </row>
    <row r="10" spans="1:11" x14ac:dyDescent="0.35">
      <c r="A10" s="29" t="s">
        <v>51</v>
      </c>
      <c r="B10" s="30" t="s">
        <v>21</v>
      </c>
      <c r="C10" s="41">
        <f>'Entry Form'!D19</f>
        <v>0</v>
      </c>
      <c r="D10" s="1"/>
      <c r="E10" s="40">
        <f t="shared" ref="E10" si="3">IF(OR(C10=1, C10=2, C10=3),1,0)</f>
        <v>0</v>
      </c>
      <c r="F10" s="40">
        <f t="shared" ref="F10" si="4">IF(OR(C10=4,C10=5, C10=6),2,0)</f>
        <v>0</v>
      </c>
      <c r="G10" s="40">
        <f t="shared" si="0"/>
        <v>0</v>
      </c>
      <c r="H10" s="40">
        <f t="shared" si="1"/>
        <v>0</v>
      </c>
    </row>
    <row r="11" spans="1:11" x14ac:dyDescent="0.35">
      <c r="A11" s="29" t="s">
        <v>52</v>
      </c>
      <c r="B11" s="29" t="s">
        <v>23</v>
      </c>
      <c r="C11" s="41">
        <f>'Entry Form'!D20</f>
        <v>0</v>
      </c>
      <c r="D11" s="1"/>
      <c r="E11" s="40">
        <f>IF(OR(C11=1, C11=2),1,0)</f>
        <v>0</v>
      </c>
      <c r="F11" s="40">
        <f>IF(OR(C11=3,C11=4),2,0)</f>
        <v>0</v>
      </c>
      <c r="G11" s="40">
        <f>IF(C11&gt;4,3,0)</f>
        <v>0</v>
      </c>
      <c r="H11" s="40">
        <f t="shared" ref="H11" si="5">SUM(E11:G11)</f>
        <v>0</v>
      </c>
    </row>
    <row r="12" spans="1:11" x14ac:dyDescent="0.35">
      <c r="A12" s="29" t="s">
        <v>487</v>
      </c>
      <c r="B12" s="29"/>
      <c r="C12" s="40">
        <f>IF(10-COUNTIF(C2:C11,0)&gt;999999999999999,1,0)</f>
        <v>0</v>
      </c>
      <c r="E12" s="29"/>
      <c r="F12" s="29"/>
      <c r="G12" s="29"/>
      <c r="H12" s="29"/>
    </row>
    <row r="13" spans="1:11" x14ac:dyDescent="0.35">
      <c r="A13" t="s">
        <v>494</v>
      </c>
      <c r="C13">
        <f>SUM(C2:C7)</f>
        <v>0</v>
      </c>
      <c r="G13" s="5" t="s">
        <v>488</v>
      </c>
      <c r="H13" s="3">
        <f>ROUNDDOWN(IF(C13=0,0,MAX(C13/$I$2,IF(C2+C3&gt;0,1,0)+IF(C4+C5&gt;0,1,0)+IF(C6+C7&gt;0,1,0))),0)</f>
        <v>0</v>
      </c>
      <c r="K13" s="2"/>
    </row>
    <row r="15" spans="1:11" x14ac:dyDescent="0.35">
      <c r="A15" s="2" t="s">
        <v>480</v>
      </c>
      <c r="B15" s="2" t="s">
        <v>481</v>
      </c>
      <c r="C15" s="3" t="s">
        <v>482</v>
      </c>
      <c r="D15" s="3"/>
      <c r="E15" s="3" t="s">
        <v>483</v>
      </c>
      <c r="F15" s="3"/>
      <c r="G15" s="3"/>
      <c r="H15" s="3" t="s">
        <v>486</v>
      </c>
    </row>
    <row r="16" spans="1:11" x14ac:dyDescent="0.35">
      <c r="A16" t="s">
        <v>24</v>
      </c>
      <c r="B16" t="s">
        <v>25</v>
      </c>
      <c r="C16" s="1">
        <f>'Entry Form'!D21</f>
        <v>0</v>
      </c>
      <c r="D16" s="16"/>
      <c r="E16" s="69">
        <f>IF(C16+C17&gt;0,1,0)</f>
        <v>0</v>
      </c>
      <c r="F16" s="69"/>
      <c r="G16" s="69"/>
      <c r="H16" s="69">
        <f>SUM(E16:G16)</f>
        <v>0</v>
      </c>
    </row>
    <row r="17" spans="1:8" x14ac:dyDescent="0.35">
      <c r="A17" t="s">
        <v>26</v>
      </c>
      <c r="B17" t="s">
        <v>25</v>
      </c>
      <c r="C17" s="1">
        <f>'Entry Form'!D22</f>
        <v>0</v>
      </c>
      <c r="D17" s="16"/>
      <c r="E17" s="69"/>
      <c r="F17" s="69"/>
      <c r="G17" s="69"/>
      <c r="H17" s="69"/>
    </row>
    <row r="18" spans="1:8" x14ac:dyDescent="0.35">
      <c r="A18" t="s">
        <v>27</v>
      </c>
      <c r="B18" t="s">
        <v>28</v>
      </c>
      <c r="C18" s="1">
        <f>'Entry Form'!D23</f>
        <v>0</v>
      </c>
      <c r="D18" s="1"/>
      <c r="E18" s="1">
        <f>IF(C18&gt;0,1,0)</f>
        <v>0</v>
      </c>
      <c r="F18" s="1"/>
      <c r="G18" s="1"/>
      <c r="H18" s="1">
        <f>SUM(E18:G18)</f>
        <v>0</v>
      </c>
    </row>
    <row r="19" spans="1:8" x14ac:dyDescent="0.35">
      <c r="A19" t="s">
        <v>29</v>
      </c>
      <c r="B19" t="s">
        <v>30</v>
      </c>
      <c r="C19" s="1">
        <f>'Entry Form'!D24</f>
        <v>0</v>
      </c>
      <c r="D19" s="1"/>
      <c r="E19" s="1">
        <f>IF(C19&gt;0,1,0)</f>
        <v>0</v>
      </c>
      <c r="F19" s="1"/>
      <c r="G19" s="1"/>
      <c r="H19" s="1">
        <f>SUM(E19:G19)</f>
        <v>0</v>
      </c>
    </row>
    <row r="20" spans="1:8" x14ac:dyDescent="0.35">
      <c r="C20" s="1"/>
      <c r="D20" s="1"/>
      <c r="E20" s="1"/>
      <c r="F20" s="1"/>
      <c r="G20" s="1"/>
    </row>
    <row r="21" spans="1:8" x14ac:dyDescent="0.35">
      <c r="G21" s="5" t="s">
        <v>489</v>
      </c>
      <c r="H21" s="3">
        <f>SUM(H16:H19)</f>
        <v>0</v>
      </c>
    </row>
  </sheetData>
  <mergeCells count="10">
    <mergeCell ref="E16:E17"/>
    <mergeCell ref="F16:F17"/>
    <mergeCell ref="G16:G17"/>
    <mergeCell ref="H16:H17"/>
    <mergeCell ref="E2:E3"/>
    <mergeCell ref="E4:E5"/>
    <mergeCell ref="E6:E7"/>
    <mergeCell ref="H2:H3"/>
    <mergeCell ref="H4:H5"/>
    <mergeCell ref="H6:H7"/>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D4124BE785542A5B2A2F2EA0C7E56" ma:contentTypeVersion="11" ma:contentTypeDescription="Create a new document." ma:contentTypeScope="" ma:versionID="b9a6ee2ccb0f97bf6b639ed7f018a7e9">
  <xsd:schema xmlns:xsd="http://www.w3.org/2001/XMLSchema" xmlns:xs="http://www.w3.org/2001/XMLSchema" xmlns:p="http://schemas.microsoft.com/office/2006/metadata/properties" xmlns:ns2="73f06e31-6d0c-49c1-9d0a-f5e909c4dfd9" xmlns:ns3="1930c49b-32d7-4cb6-825e-5946b5f3fd7f" targetNamespace="http://schemas.microsoft.com/office/2006/metadata/properties" ma:root="true" ma:fieldsID="e25a5d8df9c8c67cb436aae0f3df3d08" ns2:_="" ns3:_="">
    <xsd:import namespace="73f06e31-6d0c-49c1-9d0a-f5e909c4dfd9"/>
    <xsd:import namespace="1930c49b-32d7-4cb6-825e-5946b5f3fd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06e31-6d0c-49c1-9d0a-f5e909c4df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eb3ec80-b493-4abe-9e56-dc1c5e8cd95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30c49b-32d7-4cb6-825e-5946b5f3fd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255b1d-75da-440b-956f-26ba5cdd2e8f}" ma:internalName="TaxCatchAll" ma:showField="CatchAllData" ma:web="1930c49b-32d7-4cb6-825e-5946b5f3f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30c49b-32d7-4cb6-825e-5946b5f3fd7f" xsi:nil="true"/>
    <lcf76f155ced4ddcb4097134ff3c332f xmlns="73f06e31-6d0c-49c1-9d0a-f5e909c4df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63F7B8-57F3-46E9-BBB0-8D0EA0B27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06e31-6d0c-49c1-9d0a-f5e909c4dfd9"/>
    <ds:schemaRef ds:uri="1930c49b-32d7-4cb6-825e-5946b5f3f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3420FE-C13E-4DA5-9CB6-3A8C8E12A565}">
  <ds:schemaRefs>
    <ds:schemaRef ds:uri="http://schemas.microsoft.com/office/2006/documentManagement/types"/>
    <ds:schemaRef ds:uri="http://schemas.openxmlformats.org/package/2006/metadata/core-properties"/>
    <ds:schemaRef ds:uri="73f06e31-6d0c-49c1-9d0a-f5e909c4dfd9"/>
    <ds:schemaRef ds:uri="http://purl.org/dc/terms/"/>
    <ds:schemaRef ds:uri="http://purl.org/dc/elements/1.1/"/>
    <ds:schemaRef ds:uri="http://schemas.microsoft.com/office/2006/metadata/properties"/>
    <ds:schemaRef ds:uri="http://www.w3.org/XML/1998/namespace"/>
    <ds:schemaRef ds:uri="http://purl.org/dc/dcmitype/"/>
    <ds:schemaRef ds:uri="1930c49b-32d7-4cb6-825e-5946b5f3fd7f"/>
    <ds:schemaRef ds:uri="http://schemas.microsoft.com/office/infopath/2007/PartnerControls"/>
  </ds:schemaRefs>
</ds:datastoreItem>
</file>

<file path=customXml/itemProps3.xml><?xml version="1.0" encoding="utf-8"?>
<ds:datastoreItem xmlns:ds="http://schemas.openxmlformats.org/officeDocument/2006/customXml" ds:itemID="{F960C1D4-3C9C-44C1-B311-A3EF9807E2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32</vt:i4>
      </vt:variant>
    </vt:vector>
  </HeadingPairs>
  <TitlesOfParts>
    <vt:vector size="36" baseType="lpstr">
      <vt:lpstr>Entry Form</vt:lpstr>
      <vt:lpstr>Quota Allocation</vt:lpstr>
      <vt:lpstr>References</vt:lpstr>
      <vt:lpstr>Support Vessel Calculation</vt:lpstr>
      <vt:lpstr>Admin_Fee</vt:lpstr>
      <vt:lpstr>M_Dinghy_Entries</vt:lpstr>
      <vt:lpstr>M_Dinghy_Entry_Fee</vt:lpstr>
      <vt:lpstr>M_Kite_Entries</vt:lpstr>
      <vt:lpstr>M_Kite_Entry_Fee</vt:lpstr>
      <vt:lpstr>M_Skiff_Entries</vt:lpstr>
      <vt:lpstr>M_Skiff_Entry_Fee</vt:lpstr>
      <vt:lpstr>M_Windsurfing_Entries</vt:lpstr>
      <vt:lpstr>M_Windsurfing_Entry_Fee</vt:lpstr>
      <vt:lpstr>MNA</vt:lpstr>
      <vt:lpstr>MX_Dinghy_Entries</vt:lpstr>
      <vt:lpstr>MX_Dinghy_Entry_Fee</vt:lpstr>
      <vt:lpstr>MX_Multihull_Entries</vt:lpstr>
      <vt:lpstr>MX_Multihull_Entry_Fee</vt:lpstr>
      <vt:lpstr>Support_Person_Fee</vt:lpstr>
      <vt:lpstr>Support_Persons_Olympic</vt:lpstr>
      <vt:lpstr>Support_Persons_Para</vt:lpstr>
      <vt:lpstr>Support_Vessel_Fee</vt:lpstr>
      <vt:lpstr>Support_Vessels_Olympic</vt:lpstr>
      <vt:lpstr>Support_Vessels_Para</vt:lpstr>
      <vt:lpstr>TOTAL_Olympic_Vessels</vt:lpstr>
      <vt:lpstr>TOTAL_PARA_Vessels</vt:lpstr>
      <vt:lpstr>Total_Support_Team_Fee</vt:lpstr>
      <vt:lpstr>Total_Support_Vessel_Fee</vt:lpstr>
      <vt:lpstr>W_Dinghy_Entries</vt:lpstr>
      <vt:lpstr>W_Dinghy_Entry_Fee</vt:lpstr>
      <vt:lpstr>W_Kite_Entries</vt:lpstr>
      <vt:lpstr>W_Kite_Entry_Fee</vt:lpstr>
      <vt:lpstr>W_Skiff_Entries</vt:lpstr>
      <vt:lpstr>W_Skiff_Entry_Fee</vt:lpstr>
      <vt:lpstr>W_Windsurfing_Entries</vt:lpstr>
      <vt:lpstr>W_Windsurfing_Entry_Fee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Matt Wheaton</cp:lastModifiedBy>
  <cp:revision/>
  <dcterms:created xsi:type="dcterms:W3CDTF">2022-11-16T17:49:32Z</dcterms:created>
  <dcterms:modified xsi:type="dcterms:W3CDTF">2026-06-24T06:49:48Z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0x010100193D4124BE785542A5B2A2F2EA0C7E56</vt:lpwstr>
  </property>
  <property fmtid="{D5CDD505-2E9C-101B-9397-08002B2CF9AE}" pid="3" name="MediaServiceImageTags">
    <vt:lpwstr/>
  </property>
</Properties>
</file>