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orldsailingorg-my.sharepoint.com/personal/alexandra_rickham_sailing_org/Documents/2026/"/>
    </mc:Choice>
  </mc:AlternateContent>
  <xr:revisionPtr revIDLastSave="547" documentId="8_{19800D6A-8155-4D70-9469-0CDB62AC7F02}" xr6:coauthVersionLast="47" xr6:coauthVersionMax="47" xr10:uidLastSave="{5BE60E8B-5713-4424-BD57-1F741478560D}"/>
  <bookViews>
    <workbookView xWindow="-180" yWindow="-180" windowWidth="19560" windowHeight="11640" xr2:uid="{00000000-000D-0000-FFFF-FFFF00000000}"/>
  </bookViews>
  <sheets>
    <sheet name="Dashboard" sheetId="2" r:id="rId1"/>
    <sheet name="Portrayal Track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/>
  <c r="B22" i="2"/>
  <c r="B23" i="2"/>
  <c r="B24" i="2"/>
  <c r="A40" i="2"/>
  <c r="A39" i="2"/>
  <c r="C31" i="2"/>
  <c r="B31" i="2"/>
  <c r="A38" i="2"/>
  <c r="C30" i="2"/>
  <c r="B30" i="2"/>
  <c r="D30" i="2" s="1"/>
  <c r="B38" i="2" s="1"/>
  <c r="A37" i="2"/>
  <c r="C29" i="2"/>
  <c r="B29" i="2"/>
  <c r="A36" i="2"/>
  <c r="C28" i="2"/>
  <c r="C32" i="2" s="1"/>
  <c r="B28" i="2"/>
  <c r="B16" i="2"/>
  <c r="B15" i="2"/>
  <c r="B14" i="2"/>
  <c r="B10" i="2"/>
  <c r="B9" i="2"/>
  <c r="B8" i="2"/>
  <c r="B4" i="2"/>
  <c r="B32" i="2" l="1"/>
  <c r="D4" i="2" s="1"/>
  <c r="G5" i="2" s="1"/>
  <c r="D28" i="2"/>
  <c r="B36" i="2" s="1"/>
  <c r="B17" i="2"/>
  <c r="D31" i="2"/>
  <c r="B39" i="2" s="1"/>
  <c r="D29" i="2"/>
  <c r="B37" i="2" s="1"/>
  <c r="B11" i="2"/>
  <c r="C11" i="2" s="1"/>
  <c r="B25" i="2"/>
  <c r="C25" i="2" s="1"/>
  <c r="D32" i="2" l="1"/>
  <c r="B40" i="2" s="1"/>
  <c r="C17" i="2"/>
  <c r="C15" i="2"/>
  <c r="C14" i="2"/>
  <c r="C16" i="2"/>
  <c r="C10" i="2"/>
  <c r="C9" i="2"/>
  <c r="C8" i="2"/>
  <c r="C24" i="2"/>
  <c r="C23" i="2"/>
  <c r="C20" i="2"/>
  <c r="C22" i="2"/>
  <c r="C21" i="2"/>
  <c r="G4" i="2"/>
</calcChain>
</file>

<file path=xl/sharedStrings.xml><?xml version="1.0" encoding="utf-8"?>
<sst xmlns="http://schemas.openxmlformats.org/spreadsheetml/2006/main" count="76" uniqueCount="48">
  <si>
    <t>Content ID</t>
  </si>
  <si>
    <t>Date</t>
  </si>
  <si>
    <t>Channel (Web/Social/Broadcast)</t>
  </si>
  <si>
    <t>Content Type</t>
  </si>
  <si>
    <t>Primary Gender Focus (Women/Men/Mixed)</t>
  </si>
  <si>
    <t>Is Performance-Focused (Y/N)</t>
  </si>
  <si>
    <t>Inclusive Language Used (Y/N)</t>
  </si>
  <si>
    <t>Active Imagery Used (Y/N)</t>
  </si>
  <si>
    <t>Diverse Voices Included (Y/N)</t>
  </si>
  <si>
    <t>Notes / Actions</t>
  </si>
  <si>
    <t>Web</t>
  </si>
  <si>
    <t>Men</t>
  </si>
  <si>
    <t>Y</t>
  </si>
  <si>
    <t>N</t>
  </si>
  <si>
    <t>Women</t>
  </si>
  <si>
    <t>Social</t>
  </si>
  <si>
    <t>📊 Portrayal Tracker Dashboard</t>
  </si>
  <si>
    <t>Total Content</t>
  </si>
  <si>
    <t>Overall Criteria Employed</t>
  </si>
  <si>
    <t>Employed</t>
  </si>
  <si>
    <t>Remaining</t>
  </si>
  <si>
    <t>Channel Mix</t>
  </si>
  <si>
    <t>Channel</t>
  </si>
  <si>
    <t>Count</t>
  </si>
  <si>
    <t>% of Total</t>
  </si>
  <si>
    <t>Broadcast</t>
  </si>
  <si>
    <t>Total</t>
  </si>
  <si>
    <t>Gender Focus Mix</t>
  </si>
  <si>
    <t>Gender Focus</t>
  </si>
  <si>
    <t>Mixed</t>
  </si>
  <si>
    <t>Criteria</t>
  </si>
  <si>
    <t>Yes Count</t>
  </si>
  <si>
    <t>Is Performance-Focused</t>
  </si>
  <si>
    <t>Inclusive Language Used</t>
  </si>
  <si>
    <t>Active Imagery Used</t>
  </si>
  <si>
    <t>Diverse Voices Included</t>
  </si>
  <si>
    <t>Updated: 06/05/2026, 12:40:54</t>
  </si>
  <si>
    <t>Total Entries</t>
  </si>
  <si>
    <t>% Yes</t>
  </si>
  <si>
    <t>Representation (Athletes/Coaches/Officials/Volunteers/Administrators)</t>
  </si>
  <si>
    <t>Criteria Adoption (Y/N only)</t>
  </si>
  <si>
    <t>Representation Mix</t>
  </si>
  <si>
    <t>Representation</t>
  </si>
  <si>
    <t>Athletes</t>
  </si>
  <si>
    <t>Coaches</t>
  </si>
  <si>
    <t>Officials</t>
  </si>
  <si>
    <t>Volunteers</t>
  </si>
  <si>
    <t>Administrators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</si>
</sst>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b/>
      <sz val="11"/>
      <color rgb="FF0B1F3A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0B1F3A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BFD"/>
        <bgColor indexed="64"/>
      </patternFill>
    </fill>
    <fill>
      <patternFill patternType="solid">
        <fgColor rgb="FF1857A9"/>
        <bgColor indexed="64"/>
      </patternFill>
    </fill>
    <fill>
      <patternFill patternType="solid">
        <fgColor rgb="FF00BCE7"/>
        <bgColor indexed="64"/>
      </patternFill>
    </fill>
    <fill>
      <patternFill patternType="solid">
        <fgColor rgb="FFE6E9EF"/>
        <bgColor indexed="64"/>
      </patternFill>
    </fill>
    <fill>
      <patternFill patternType="solid">
        <fgColor rgb="FFE10088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9" fontId="0" fillId="0" borderId="0" xfId="0" applyNumberFormat="1"/>
    <xf numFmtId="9" fontId="2" fillId="0" borderId="0" xfId="0" applyNumberFormat="1" applyFont="1"/>
    <xf numFmtId="0" fontId="0" fillId="0" borderId="1" xfId="0" applyBorder="1"/>
    <xf numFmtId="9" fontId="0" fillId="0" borderId="1" xfId="0" applyNumberFormat="1" applyBorder="1"/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6" fillId="3" borderId="0" xfId="0" applyFont="1" applyFill="1"/>
    <xf numFmtId="0" fontId="5" fillId="5" borderId="0" xfId="0" applyFont="1" applyFill="1"/>
    <xf numFmtId="0" fontId="6" fillId="3" borderId="1" xfId="0" applyFont="1" applyFill="1" applyBorder="1"/>
    <xf numFmtId="1" fontId="7" fillId="4" borderId="15" xfId="0" applyNumberFormat="1" applyFont="1" applyFill="1" applyBorder="1"/>
    <xf numFmtId="9" fontId="8" fillId="6" borderId="14" xfId="0" applyNumberFormat="1" applyFont="1" applyFill="1" applyBorder="1"/>
    <xf numFmtId="0" fontId="2" fillId="4" borderId="13" xfId="0" applyFont="1" applyFill="1" applyBorder="1"/>
    <xf numFmtId="0" fontId="1" fillId="6" borderId="13" xfId="0" applyFont="1" applyFill="1" applyBorder="1" applyAlignment="1">
      <alignment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1" fillId="7" borderId="1" xfId="0" applyFont="1" applyFill="1" applyBorder="1"/>
    <xf numFmtId="0" fontId="2" fillId="4" borderId="3" xfId="0" applyFont="1" applyFill="1" applyBorder="1"/>
    <xf numFmtId="0" fontId="0" fillId="0" borderId="8" xfId="0" applyBorder="1"/>
    <xf numFmtId="9" fontId="0" fillId="0" borderId="8" xfId="0" applyNumberFormat="1" applyBorder="1"/>
    <xf numFmtId="0" fontId="1" fillId="7" borderId="5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5" fillId="4" borderId="1" xfId="0" applyFont="1" applyFill="1" applyBorder="1"/>
    <xf numFmtId="0" fontId="5" fillId="4" borderId="3" xfId="0" applyFont="1" applyFill="1" applyBorder="1"/>
    <xf numFmtId="0" fontId="5" fillId="4" borderId="10" xfId="0" applyFont="1" applyFill="1" applyBorder="1"/>
    <xf numFmtId="0" fontId="5" fillId="4" borderId="2" xfId="0" applyFont="1" applyFill="1" applyBorder="1"/>
    <xf numFmtId="0" fontId="6" fillId="3" borderId="5" xfId="0" applyFont="1" applyFill="1" applyBorder="1"/>
    <xf numFmtId="0" fontId="6" fillId="3" borderId="9" xfId="0" applyFont="1" applyFill="1" applyBorder="1"/>
    <xf numFmtId="0" fontId="6" fillId="3" borderId="7" xfId="0" applyFont="1" applyFill="1" applyBorder="1"/>
    <xf numFmtId="0" fontId="0" fillId="2" borderId="11" xfId="0" applyFill="1" applyBorder="1"/>
    <xf numFmtId="9" fontId="0" fillId="2" borderId="12" xfId="0" applyNumberFormat="1" applyFill="1" applyBorder="1"/>
    <xf numFmtId="0" fontId="0" fillId="2" borderId="6" xfId="0" applyFill="1" applyBorder="1"/>
    <xf numFmtId="9" fontId="0" fillId="2" borderId="4" xfId="0" applyNumberFormat="1" applyFill="1" applyBorder="1"/>
    <xf numFmtId="0" fontId="0" fillId="0" borderId="13" xfId="0" applyFill="1" applyBorder="1"/>
    <xf numFmtId="0" fontId="0" fillId="0" borderId="16" xfId="0" applyBorder="1"/>
    <xf numFmtId="9" fontId="0" fillId="0" borderId="14" xfId="0" applyNumberFormat="1" applyFill="1" applyBorder="1"/>
  </cellXfs>
  <cellStyles count="1">
    <cellStyle name="Normal" xfId="0" builtinId="0"/>
  </cellStyles>
  <dxfs count="16">
    <dxf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10088"/>
      <color rgb="FF00BCE7"/>
      <color rgb="FFFF3399"/>
      <color rgb="FFFF0066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B1F3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Criteria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857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56-48D7-82ED-F893E29CACE4}"/>
              </c:ext>
            </c:extLst>
          </c:dPt>
          <c:dPt>
            <c:idx val="1"/>
            <c:bubble3D val="0"/>
            <c:spPr>
              <a:solidFill>
                <a:srgbClr val="E6E9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956-48D7-82ED-F893E29CAC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Dashboard!$F$4:$F$5</c:f>
              <c:strCache>
                <c:ptCount val="2"/>
                <c:pt idx="0">
                  <c:v>Employed</c:v>
                </c:pt>
                <c:pt idx="1">
                  <c:v>Remaining</c:v>
                </c:pt>
              </c:strCache>
            </c:strRef>
          </c:cat>
          <c:val>
            <c:numRef>
              <c:f>Dashboard!$G$4:$G$5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6-48D7-82ED-F893E29C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B1F3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Channel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857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90-4AA5-B82E-4A898F8EF9AF}"/>
              </c:ext>
            </c:extLst>
          </c:dPt>
          <c:dPt>
            <c:idx val="1"/>
            <c:bubble3D val="0"/>
            <c:spPr>
              <a:solidFill>
                <a:srgbClr val="00BCE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F90-4AA5-B82E-4A898F8EF9AF}"/>
              </c:ext>
            </c:extLst>
          </c:dPt>
          <c:dPt>
            <c:idx val="2"/>
            <c:bubble3D val="0"/>
            <c:spPr>
              <a:solidFill>
                <a:srgbClr val="E1008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90-4AA5-B82E-4A898F8EF9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Dashboard!$A$8:$A$10</c:f>
              <c:strCache>
                <c:ptCount val="3"/>
                <c:pt idx="0">
                  <c:v>Web</c:v>
                </c:pt>
                <c:pt idx="1">
                  <c:v>Social</c:v>
                </c:pt>
                <c:pt idx="2">
                  <c:v>Broadcast</c:v>
                </c:pt>
              </c:strCache>
            </c:strRef>
          </c:cat>
          <c:val>
            <c:numRef>
              <c:f>Dashboard!$B$8:$B$10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0-4AA5-B82E-4A898F8E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B1F3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Primary Gender Focus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1008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C-4D8F-BF28-DA192B502F37}"/>
              </c:ext>
            </c:extLst>
          </c:dPt>
          <c:dPt>
            <c:idx val="1"/>
            <c:bubble3D val="0"/>
            <c:spPr>
              <a:solidFill>
                <a:srgbClr val="1857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8C-4D8F-BF28-DA192B502F37}"/>
              </c:ext>
            </c:extLst>
          </c:dPt>
          <c:dPt>
            <c:idx val="2"/>
            <c:bubble3D val="0"/>
            <c:spPr>
              <a:solidFill>
                <a:srgbClr val="00BCE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C-4D8F-BF28-DA192B502F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Dashboard!$A$14:$A$16</c:f>
              <c:strCache>
                <c:ptCount val="3"/>
                <c:pt idx="0">
                  <c:v>Women</c:v>
                </c:pt>
                <c:pt idx="1">
                  <c:v>Men</c:v>
                </c:pt>
                <c:pt idx="2">
                  <c:v>Mixed</c:v>
                </c:pt>
              </c:strCache>
            </c:strRef>
          </c:cat>
          <c:val>
            <c:numRef>
              <c:f>Dashboard!$B$14:$B$16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C-4D8F-BF28-DA192B50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B1F3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Yes by Criteria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Dashboard!$B$35</c:f>
              <c:strCache>
                <c:ptCount val="1"/>
                <c:pt idx="0">
                  <c:v>% Yes</c:v>
                </c:pt>
              </c:strCache>
            </c:strRef>
          </c:tx>
          <c:spPr>
            <a:solidFill>
              <a:srgbClr val="1857A9"/>
            </a:solidFill>
            <a:ln>
              <a:noFill/>
            </a:ln>
            <a:effectLst/>
          </c:spPr>
          <c:invertIfNegative val="0"/>
          <c:cat>
            <c:strRef>
              <c:f>Dashboard!$A$36:$A$39</c:f>
              <c:strCache>
                <c:ptCount val="4"/>
                <c:pt idx="0">
                  <c:v>Is Performance-Focused</c:v>
                </c:pt>
                <c:pt idx="1">
                  <c:v>Inclusive Language Used</c:v>
                </c:pt>
                <c:pt idx="2">
                  <c:v>Active Imagery Used</c:v>
                </c:pt>
                <c:pt idx="3">
                  <c:v>Diverse Voices Included</c:v>
                </c:pt>
              </c:strCache>
            </c:strRef>
          </c:cat>
          <c:val>
            <c:numRef>
              <c:f>Dashboard!$B$36:$B$39</c:f>
              <c:numCache>
                <c:formatCode>0%</c:formatCode>
                <c:ptCount val="4"/>
                <c:pt idx="0">
                  <c:v>0.66666666666666663</c:v>
                </c:pt>
                <c:pt idx="1">
                  <c:v>1</c:v>
                </c:pt>
                <c:pt idx="2">
                  <c:v>0.33333333333333331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A-41C4-9972-A4FBC1C6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152847"/>
        <c:axId val="490153327"/>
      </c:barChart>
      <c:catAx>
        <c:axId val="49015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53327"/>
        <c:crosses val="autoZero"/>
        <c:auto val="1"/>
        <c:lblAlgn val="ctr"/>
        <c:lblOffset val="100"/>
        <c:noMultiLvlLbl val="0"/>
      </c:catAx>
      <c:valAx>
        <c:axId val="4901533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5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B1F3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Representation Mix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857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43-42F9-9E63-26381F95110A}"/>
              </c:ext>
            </c:extLst>
          </c:dPt>
          <c:dPt>
            <c:idx val="1"/>
            <c:bubble3D val="0"/>
            <c:spPr>
              <a:solidFill>
                <a:srgbClr val="00BCE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743-42F9-9E63-26381F95110A}"/>
              </c:ext>
            </c:extLst>
          </c:dPt>
          <c:dPt>
            <c:idx val="2"/>
            <c:bubble3D val="0"/>
            <c:spPr>
              <a:solidFill>
                <a:srgbClr val="E1008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43-42F9-9E63-26381F95110A}"/>
              </c:ext>
            </c:extLst>
          </c:dPt>
          <c:dPt>
            <c:idx val="3"/>
            <c:bubble3D val="0"/>
            <c:spPr>
              <a:solidFill>
                <a:srgbClr val="003E7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743-42F9-9E63-26381F95110A}"/>
              </c:ext>
            </c:extLst>
          </c:dPt>
          <c:dPt>
            <c:idx val="4"/>
            <c:bubble3D val="0"/>
            <c:spPr>
              <a:solidFill>
                <a:srgbClr val="66D9F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43-42F9-9E63-26381F95110A}"/>
              </c:ext>
            </c:extLst>
          </c:dPt>
          <c:cat>
            <c:strRef>
              <c:f>Dashboard!$A$20:$A$24</c:f>
              <c:strCache>
                <c:ptCount val="5"/>
                <c:pt idx="0">
                  <c:v>Athletes</c:v>
                </c:pt>
                <c:pt idx="1">
                  <c:v>Coaches</c:v>
                </c:pt>
                <c:pt idx="2">
                  <c:v>Officials</c:v>
                </c:pt>
                <c:pt idx="3">
                  <c:v>Volunteers</c:v>
                </c:pt>
                <c:pt idx="4">
                  <c:v>Administrators</c:v>
                </c:pt>
              </c:strCache>
            </c:strRef>
          </c:cat>
          <c:val>
            <c:numRef>
              <c:f>Dashboard!$B$20:$B$24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3-42F9-9E63-26381F95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7</xdr:col>
      <xdr:colOff>1397000</xdr:colOff>
      <xdr:row>6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929617A-06A6-1427-102A-A4945CDA9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</xdr:row>
      <xdr:rowOff>9525</xdr:rowOff>
    </xdr:from>
    <xdr:to>
      <xdr:col>7</xdr:col>
      <xdr:colOff>1393825</xdr:colOff>
      <xdr:row>12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71F3B9-0DE7-337B-634B-54D4E2F2A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12</xdr:row>
      <xdr:rowOff>25400</xdr:rowOff>
    </xdr:from>
    <xdr:to>
      <xdr:col>7</xdr:col>
      <xdr:colOff>1397000</xdr:colOff>
      <xdr:row>19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7D6C5EE-F3CE-EF0E-BD96-ACF18ED09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25</xdr:row>
      <xdr:rowOff>168275</xdr:rowOff>
    </xdr:from>
    <xdr:to>
      <xdr:col>8</xdr:col>
      <xdr:colOff>6350</xdr:colOff>
      <xdr:row>38</xdr:row>
      <xdr:rowOff>25400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3BFD93E-A9FB-D00B-E91E-9F4C40F2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19</xdr:row>
      <xdr:rowOff>104775</xdr:rowOff>
    </xdr:from>
    <xdr:to>
      <xdr:col>8</xdr:col>
      <xdr:colOff>0</xdr:colOff>
      <xdr:row>25</xdr:row>
      <xdr:rowOff>171450</xdr:rowOff>
    </xdr:to>
    <xdr:graphicFrame macro="">
      <xdr:nvGraphicFramePr>
        <xdr:cNvPr id="10" name="Representation Mix">
          <a:extLst>
            <a:ext uri="{FF2B5EF4-FFF2-40B4-BE49-F238E27FC236}">
              <a16:creationId xmlns:a16="http://schemas.microsoft.com/office/drawing/2014/main" id="{6A536AB3-5EB3-AFC2-8D3B-F4BF31F4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B06952-791D-4B1E-8047-C112B7D234B5}" name="TrackerTbl" displayName="TrackerTbl" ref="A1:K50" totalsRowShown="0" headerRowDxfId="0" dataDxfId="1" headerRowBorderDxfId="14" tableBorderDxfId="15" totalsRowBorderDxfId="13">
  <autoFilter ref="A1:K50" xr:uid="{76B06952-791D-4B1E-8047-C112B7D234B5}"/>
  <tableColumns count="11">
    <tableColumn id="1" xr3:uid="{CD5D4430-DCB7-409A-839B-2BA630A1ACC2}" name="Content ID" dataDxfId="12"/>
    <tableColumn id="2" xr3:uid="{1CCAEF17-97FE-495A-95F0-38E30DC7A18E}" name="Date" dataDxfId="11"/>
    <tableColumn id="3" xr3:uid="{B236DF6F-84A9-4198-B286-04062A10FAF3}" name="Channel (Web/Social/Broadcast)" dataDxfId="10"/>
    <tableColumn id="4" xr3:uid="{CFDC9D5D-FD37-4E4A-B417-A4276EC4CD61}" name="Content Type" dataDxfId="9"/>
    <tableColumn id="5" xr3:uid="{DAD4A717-4B35-47EE-AB1C-882F7530C1D9}" name="Primary Gender Focus (Women/Men/Mixed)" dataDxfId="8"/>
    <tableColumn id="6" xr3:uid="{42B32021-7C32-4C6A-8E7E-9454A9D12C45}" name="Is Performance-Focused (Y/N)" dataDxfId="7"/>
    <tableColumn id="7" xr3:uid="{7CD03676-2D8F-4F9F-872E-5D82119EC5F5}" name="Representation (Athletes/Coaches/Officials/Volunteers/Administrators)" dataDxfId="6"/>
    <tableColumn id="8" xr3:uid="{C7F636E5-F270-4E8A-A690-534104A304E6}" name="Inclusive Language Used (Y/N)" dataDxfId="5"/>
    <tableColumn id="9" xr3:uid="{E6BBF3A4-033C-4B04-91AA-641E8747FCD4}" name="Active Imagery Used (Y/N)" dataDxfId="4"/>
    <tableColumn id="10" xr3:uid="{FE3D61B9-74A0-4DDC-9C59-5647190E2FCD}" name="Diverse Voices Included (Y/N)" dataDxfId="3"/>
    <tableColumn id="11" xr3:uid="{AD18F392-5188-4CC3-8455-2CC4D70C5234}" name="Notes / Actions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C5B7-389F-43AB-883D-CF673D2AA013}">
  <dimension ref="A1:H40"/>
  <sheetViews>
    <sheetView tabSelected="1" topLeftCell="A20" zoomScale="83" zoomScaleNormal="83" workbookViewId="0">
      <selection activeCell="D32" sqref="D32"/>
    </sheetView>
  </sheetViews>
  <sheetFormatPr defaultRowHeight="14.5" x14ac:dyDescent="0.35"/>
  <cols>
    <col min="1" max="1" width="29.26953125" customWidth="1"/>
    <col min="2" max="3" width="16.36328125" customWidth="1"/>
    <col min="4" max="4" width="20" customWidth="1"/>
    <col min="5" max="5" width="29.08984375" customWidth="1"/>
    <col min="6" max="8" width="20" customWidth="1"/>
    <col min="9" max="11" width="21.81640625" customWidth="1"/>
  </cols>
  <sheetData>
    <row r="1" spans="1:8" ht="32" customHeight="1" x14ac:dyDescent="0.5">
      <c r="A1" s="12" t="s">
        <v>16</v>
      </c>
      <c r="B1" s="12"/>
      <c r="C1" s="12"/>
      <c r="D1" s="12"/>
      <c r="E1" s="12"/>
      <c r="F1" s="12"/>
      <c r="G1" s="12"/>
      <c r="H1" s="12"/>
    </row>
    <row r="2" spans="1:8" ht="21" x14ac:dyDescent="0.5">
      <c r="A2" s="13" t="s">
        <v>36</v>
      </c>
      <c r="B2" s="13"/>
      <c r="C2" s="13"/>
      <c r="D2" s="13"/>
      <c r="E2" s="13"/>
      <c r="F2" s="13"/>
      <c r="G2" s="13"/>
      <c r="H2" s="13"/>
    </row>
    <row r="3" spans="1:8" ht="15" thickBot="1" x14ac:dyDescent="0.4"/>
    <row r="4" spans="1:8" ht="30.5" thickBot="1" x14ac:dyDescent="0.5">
      <c r="A4" s="19" t="s">
        <v>17</v>
      </c>
      <c r="B4" s="17">
        <f>COUNTIF(TrackerTbl[Content ID],"&lt;&gt;")</f>
        <v>3</v>
      </c>
      <c r="C4" s="20" t="s">
        <v>18</v>
      </c>
      <c r="D4" s="18">
        <f>IFERROR($B$32/($B$4*4),0)</f>
        <v>0.75</v>
      </c>
      <c r="F4" s="14" t="s">
        <v>19</v>
      </c>
      <c r="G4" s="9">
        <f>$D$4</f>
        <v>0.75</v>
      </c>
    </row>
    <row r="5" spans="1:8" x14ac:dyDescent="0.35">
      <c r="D5" s="8"/>
      <c r="F5" s="15" t="s">
        <v>20</v>
      </c>
      <c r="G5" s="9">
        <f>1-$D$4</f>
        <v>0.25</v>
      </c>
    </row>
    <row r="6" spans="1:8" x14ac:dyDescent="0.35">
      <c r="A6" s="32" t="s">
        <v>21</v>
      </c>
      <c r="B6" s="33"/>
      <c r="C6" s="34"/>
    </row>
    <row r="7" spans="1:8" x14ac:dyDescent="0.35">
      <c r="A7" s="16" t="s">
        <v>22</v>
      </c>
      <c r="B7" s="16" t="s">
        <v>23</v>
      </c>
      <c r="C7" s="16" t="s">
        <v>24</v>
      </c>
    </row>
    <row r="8" spans="1:8" x14ac:dyDescent="0.35">
      <c r="A8" s="10" t="s">
        <v>10</v>
      </c>
      <c r="B8" s="10">
        <f>COUNTIF(TrackerTbl[Channel (Web/Social/Broadcast)],"Web")</f>
        <v>2</v>
      </c>
      <c r="C8" s="11">
        <f>IFERROR(B8/$B$11,0)</f>
        <v>0.66666666666666663</v>
      </c>
    </row>
    <row r="9" spans="1:8" x14ac:dyDescent="0.35">
      <c r="A9" s="10" t="s">
        <v>15</v>
      </c>
      <c r="B9" s="10">
        <f>COUNTIF(TrackerTbl[Channel (Web/Social/Broadcast)],"Social")</f>
        <v>1</v>
      </c>
      <c r="C9" s="11">
        <f>IFERROR(B9/$B$11,0)</f>
        <v>0.33333333333333331</v>
      </c>
    </row>
    <row r="10" spans="1:8" x14ac:dyDescent="0.35">
      <c r="A10" s="10" t="s">
        <v>25</v>
      </c>
      <c r="B10" s="10">
        <f>COUNTIF(TrackerTbl[Channel (Web/Social/Broadcast)],"Broadcast")</f>
        <v>0</v>
      </c>
      <c r="C10" s="11">
        <f>IFERROR(B10/$B$11,0)</f>
        <v>0</v>
      </c>
    </row>
    <row r="11" spans="1:8" x14ac:dyDescent="0.35">
      <c r="A11" s="26" t="s">
        <v>26</v>
      </c>
      <c r="B11" s="26">
        <f>SUM(B8:B10)</f>
        <v>3</v>
      </c>
      <c r="C11" s="27">
        <f>IF($B$11&gt;0,1,0)</f>
        <v>1</v>
      </c>
    </row>
    <row r="12" spans="1:8" x14ac:dyDescent="0.35">
      <c r="A12" s="32" t="s">
        <v>27</v>
      </c>
      <c r="B12" s="33"/>
      <c r="C12" s="34"/>
    </row>
    <row r="13" spans="1:8" x14ac:dyDescent="0.35">
      <c r="A13" s="35" t="s">
        <v>28</v>
      </c>
      <c r="B13" s="35" t="s">
        <v>23</v>
      </c>
      <c r="C13" s="35" t="s">
        <v>24</v>
      </c>
    </row>
    <row r="14" spans="1:8" x14ac:dyDescent="0.35">
      <c r="A14" s="10" t="s">
        <v>14</v>
      </c>
      <c r="B14" s="10">
        <f>COUNTIF(TrackerTbl[Primary Gender Focus (Women/Men/Mixed)],"Women")</f>
        <v>1</v>
      </c>
      <c r="C14" s="11">
        <f>IFERROR(B14/$B$17,0)</f>
        <v>0.33333333333333331</v>
      </c>
    </row>
    <row r="15" spans="1:8" x14ac:dyDescent="0.35">
      <c r="A15" s="10" t="s">
        <v>11</v>
      </c>
      <c r="B15" s="10">
        <f>COUNTIF(TrackerTbl[Primary Gender Focus (Women/Men/Mixed)],"Men")</f>
        <v>2</v>
      </c>
      <c r="C15" s="11">
        <f>IFERROR(B15/$B$17,0)</f>
        <v>0.66666666666666663</v>
      </c>
    </row>
    <row r="16" spans="1:8" x14ac:dyDescent="0.35">
      <c r="A16" s="10" t="s">
        <v>29</v>
      </c>
      <c r="B16" s="10">
        <f>COUNTIF(TrackerTbl[Primary Gender Focus (Women/Men/Mixed)],"Mixed")</f>
        <v>0</v>
      </c>
      <c r="C16" s="11">
        <f>IFERROR(B16/$B$17,0)</f>
        <v>0</v>
      </c>
    </row>
    <row r="17" spans="1:4" x14ac:dyDescent="0.35">
      <c r="A17" s="10" t="s">
        <v>26</v>
      </c>
      <c r="B17" s="26">
        <f>SUM(B14:B16)</f>
        <v>3</v>
      </c>
      <c r="C17" s="27">
        <f>IF($B$17&gt;0,1,0)</f>
        <v>1</v>
      </c>
    </row>
    <row r="18" spans="1:4" x14ac:dyDescent="0.35">
      <c r="A18" s="25" t="s">
        <v>41</v>
      </c>
      <c r="B18" s="29"/>
      <c r="C18" s="30"/>
    </row>
    <row r="19" spans="1:4" x14ac:dyDescent="0.35">
      <c r="A19" s="24" t="s">
        <v>42</v>
      </c>
      <c r="B19" s="28" t="s">
        <v>23</v>
      </c>
      <c r="C19" s="28" t="s">
        <v>24</v>
      </c>
    </row>
    <row r="20" spans="1:4" x14ac:dyDescent="0.35">
      <c r="A20" s="10" t="s">
        <v>43</v>
      </c>
      <c r="B20" s="10">
        <f>COUNTIF(TrackerTbl[Representation (Athletes/Coaches/Officials/Volunteers/Administrators)],"Athletes")</f>
        <v>1</v>
      </c>
      <c r="C20" s="11">
        <f>IFERROR(B20/$B$25,0)</f>
        <v>0.33333333333333331</v>
      </c>
    </row>
    <row r="21" spans="1:4" x14ac:dyDescent="0.35">
      <c r="A21" s="10" t="s">
        <v>44</v>
      </c>
      <c r="B21" s="10">
        <f>COUNTIF(TrackerTbl[Representation (Athletes/Coaches/Officials/Volunteers/Administrators)],"Coaches")</f>
        <v>1</v>
      </c>
      <c r="C21" s="11">
        <f>IFERROR(B21/$B$25,0)</f>
        <v>0.33333333333333331</v>
      </c>
    </row>
    <row r="22" spans="1:4" x14ac:dyDescent="0.35">
      <c r="A22" s="10" t="s">
        <v>45</v>
      </c>
      <c r="B22" s="10">
        <f>COUNTIF(TrackerTbl[Representation (Athletes/Coaches/Officials/Volunteers/Administrators)],"Officials")</f>
        <v>1</v>
      </c>
      <c r="C22" s="11">
        <f>IFERROR(B22/$B$25,0)</f>
        <v>0.33333333333333331</v>
      </c>
    </row>
    <row r="23" spans="1:4" x14ac:dyDescent="0.35">
      <c r="A23" s="10" t="s">
        <v>46</v>
      </c>
      <c r="B23" s="10">
        <f>COUNTIF(TrackerTbl[Representation (Athletes/Coaches/Officials/Volunteers/Administrators)],"Volunteers")</f>
        <v>0</v>
      </c>
      <c r="C23" s="11">
        <f>IFERROR(B23/$B$25,0)</f>
        <v>0</v>
      </c>
    </row>
    <row r="24" spans="1:4" x14ac:dyDescent="0.35">
      <c r="A24" s="10" t="s">
        <v>47</v>
      </c>
      <c r="B24" s="10">
        <f>COUNTIF(TrackerTbl[Representation (Athletes/Coaches/Officials/Volunteers/Administrators)],"Administrators")</f>
        <v>0</v>
      </c>
      <c r="C24" s="11">
        <f>IFERROR(B24/$B$25,0)</f>
        <v>0</v>
      </c>
    </row>
    <row r="25" spans="1:4" x14ac:dyDescent="0.35">
      <c r="A25" s="26" t="s">
        <v>26</v>
      </c>
      <c r="B25" s="26">
        <f>SUM(B20:B24)</f>
        <v>3</v>
      </c>
      <c r="C25" s="27">
        <f>IF($B$25&gt;0,1,0)</f>
        <v>1</v>
      </c>
    </row>
    <row r="26" spans="1:4" x14ac:dyDescent="0.35">
      <c r="A26" s="31" t="s">
        <v>40</v>
      </c>
      <c r="B26" s="33"/>
      <c r="C26" s="33"/>
      <c r="D26" s="34"/>
    </row>
    <row r="27" spans="1:4" x14ac:dyDescent="0.35">
      <c r="A27" s="16" t="s">
        <v>30</v>
      </c>
      <c r="B27" s="16" t="s">
        <v>31</v>
      </c>
      <c r="C27" s="16" t="s">
        <v>37</v>
      </c>
      <c r="D27" s="16" t="s">
        <v>38</v>
      </c>
    </row>
    <row r="28" spans="1:4" x14ac:dyDescent="0.35">
      <c r="A28" s="10" t="s">
        <v>32</v>
      </c>
      <c r="B28" s="10">
        <f>COUNTIF(TrackerTbl[Is Performance-Focused (Y/N)],"Y")</f>
        <v>2</v>
      </c>
      <c r="C28" s="10">
        <f>COUNTIF(TrackerTbl[Is Performance-Focused (Y/N)],"&lt;&gt;")</f>
        <v>3</v>
      </c>
      <c r="D28" s="11">
        <f>IFERROR(B28/C28,0)</f>
        <v>0.66666666666666663</v>
      </c>
    </row>
    <row r="29" spans="1:4" x14ac:dyDescent="0.35">
      <c r="A29" s="10" t="s">
        <v>33</v>
      </c>
      <c r="B29" s="10">
        <f>COUNTIF(TrackerTbl[Inclusive Language Used (Y/N)],"Y")</f>
        <v>3</v>
      </c>
      <c r="C29" s="10">
        <f>COUNTIF(TrackerTbl[Inclusive Language Used (Y/N)],"&lt;&gt;")</f>
        <v>3</v>
      </c>
      <c r="D29" s="11">
        <f>IFERROR(B29/C29,0)</f>
        <v>1</v>
      </c>
    </row>
    <row r="30" spans="1:4" x14ac:dyDescent="0.35">
      <c r="A30" s="10" t="s">
        <v>34</v>
      </c>
      <c r="B30" s="10">
        <f>COUNTIF(TrackerTbl[Active Imagery Used (Y/N)],"Y")</f>
        <v>1</v>
      </c>
      <c r="C30" s="10">
        <f>COUNTIF(TrackerTbl[Active Imagery Used (Y/N)],"&lt;&gt;")</f>
        <v>3</v>
      </c>
      <c r="D30" s="11">
        <f>IFERROR(B30/C30,0)</f>
        <v>0.33333333333333331</v>
      </c>
    </row>
    <row r="31" spans="1:4" ht="15" thickBot="1" x14ac:dyDescent="0.4">
      <c r="A31" s="26" t="s">
        <v>35</v>
      </c>
      <c r="B31" s="26">
        <f>COUNTIF(TrackerTbl[Diverse Voices Included (Y/N)],"Y")</f>
        <v>3</v>
      </c>
      <c r="C31" s="26">
        <f>COUNTIF(TrackerTbl[Diverse Voices Included (Y/N)],"&lt;&gt;")</f>
        <v>3</v>
      </c>
      <c r="D31" s="27">
        <f>IFERROR(B31/C31,0)</f>
        <v>1</v>
      </c>
    </row>
    <row r="32" spans="1:4" ht="15" thickBot="1" x14ac:dyDescent="0.4">
      <c r="A32" s="42" t="s">
        <v>26</v>
      </c>
      <c r="B32" s="43">
        <f>SUM(B28:B31)</f>
        <v>9</v>
      </c>
      <c r="C32" s="43">
        <f>SUM(C28:C31)</f>
        <v>12</v>
      </c>
      <c r="D32" s="44">
        <f>IFERROR(B32/C32,0)</f>
        <v>0.75</v>
      </c>
    </row>
    <row r="35" spans="1:2" x14ac:dyDescent="0.35">
      <c r="A35" s="36" t="s">
        <v>30</v>
      </c>
      <c r="B35" s="37" t="s">
        <v>38</v>
      </c>
    </row>
    <row r="36" spans="1:2" x14ac:dyDescent="0.35">
      <c r="A36" s="38" t="str">
        <f>A28</f>
        <v>Is Performance-Focused</v>
      </c>
      <c r="B36" s="39">
        <f>D28</f>
        <v>0.66666666666666663</v>
      </c>
    </row>
    <row r="37" spans="1:2" x14ac:dyDescent="0.35">
      <c r="A37" s="38" t="str">
        <f>A29</f>
        <v>Inclusive Language Used</v>
      </c>
      <c r="B37" s="39">
        <f>D29</f>
        <v>1</v>
      </c>
    </row>
    <row r="38" spans="1:2" x14ac:dyDescent="0.35">
      <c r="A38" s="38" t="str">
        <f>A30</f>
        <v>Active Imagery Used</v>
      </c>
      <c r="B38" s="39">
        <f>D30</f>
        <v>0.33333333333333331</v>
      </c>
    </row>
    <row r="39" spans="1:2" x14ac:dyDescent="0.35">
      <c r="A39" s="38" t="str">
        <f>A31</f>
        <v>Diverse Voices Included</v>
      </c>
      <c r="B39" s="39">
        <f>D31</f>
        <v>1</v>
      </c>
    </row>
    <row r="40" spans="1:2" x14ac:dyDescent="0.35">
      <c r="A40" s="40" t="str">
        <f>A32</f>
        <v>Total</v>
      </c>
      <c r="B40" s="41">
        <f>D32</f>
        <v>0.75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opLeftCell="E1" workbookViewId="0">
      <selection activeCell="G4" sqref="G4"/>
    </sheetView>
  </sheetViews>
  <sheetFormatPr defaultRowHeight="14.5" x14ac:dyDescent="0.35"/>
  <cols>
    <col min="1" max="2" width="17.6328125" style="1" customWidth="1"/>
    <col min="3" max="3" width="30.453125" style="1" customWidth="1"/>
    <col min="4" max="4" width="17.6328125" style="1" customWidth="1"/>
    <col min="5" max="5" width="41.08984375" style="1" customWidth="1"/>
    <col min="6" max="6" width="28.26953125" style="1" customWidth="1"/>
    <col min="7" max="7" width="29.08984375" style="1" customWidth="1"/>
    <col min="8" max="8" width="28.54296875" style="1" customWidth="1"/>
    <col min="9" max="9" width="25.26953125" style="1" customWidth="1"/>
    <col min="10" max="10" width="28.08984375" style="1" customWidth="1"/>
    <col min="11" max="11" width="17.6328125" style="1" customWidth="1"/>
  </cols>
  <sheetData>
    <row r="1" spans="1:11" ht="43.5" x14ac:dyDescent="0.35">
      <c r="A1" s="23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39</v>
      </c>
      <c r="H1" s="21" t="s">
        <v>6</v>
      </c>
      <c r="I1" s="21" t="s">
        <v>7</v>
      </c>
      <c r="J1" s="21" t="s">
        <v>8</v>
      </c>
      <c r="K1" s="22" t="s">
        <v>9</v>
      </c>
    </row>
    <row r="2" spans="1:11" x14ac:dyDescent="0.35">
      <c r="A2" s="3">
        <v>1</v>
      </c>
      <c r="B2" s="2"/>
      <c r="C2" s="2" t="s">
        <v>10</v>
      </c>
      <c r="D2" s="2"/>
      <c r="E2" s="2" t="s">
        <v>11</v>
      </c>
      <c r="F2" s="2" t="s">
        <v>12</v>
      </c>
      <c r="G2" s="2" t="s">
        <v>43</v>
      </c>
      <c r="H2" s="2" t="s">
        <v>12</v>
      </c>
      <c r="I2" s="2" t="s">
        <v>12</v>
      </c>
      <c r="J2" s="2" t="s">
        <v>12</v>
      </c>
      <c r="K2" s="4"/>
    </row>
    <row r="3" spans="1:11" x14ac:dyDescent="0.35">
      <c r="A3" s="3">
        <v>2</v>
      </c>
      <c r="B3" s="2"/>
      <c r="C3" s="2" t="s">
        <v>10</v>
      </c>
      <c r="D3" s="2"/>
      <c r="E3" s="2" t="s">
        <v>14</v>
      </c>
      <c r="F3" s="2" t="s">
        <v>12</v>
      </c>
      <c r="G3" s="2" t="s">
        <v>45</v>
      </c>
      <c r="H3" s="2" t="s">
        <v>12</v>
      </c>
      <c r="I3" s="2" t="s">
        <v>13</v>
      </c>
      <c r="J3" s="2" t="s">
        <v>12</v>
      </c>
      <c r="K3" s="4"/>
    </row>
    <row r="4" spans="1:11" x14ac:dyDescent="0.35">
      <c r="A4" s="3">
        <v>3</v>
      </c>
      <c r="B4" s="2"/>
      <c r="C4" s="2" t="s">
        <v>15</v>
      </c>
      <c r="D4" s="2"/>
      <c r="E4" s="2" t="s">
        <v>11</v>
      </c>
      <c r="F4" s="2" t="s">
        <v>13</v>
      </c>
      <c r="G4" s="2" t="s">
        <v>44</v>
      </c>
      <c r="H4" s="2" t="s">
        <v>12</v>
      </c>
      <c r="I4" s="2" t="s">
        <v>13</v>
      </c>
      <c r="J4" s="2" t="s">
        <v>12</v>
      </c>
      <c r="K4" s="4"/>
    </row>
    <row r="5" spans="1:11" x14ac:dyDescent="0.35">
      <c r="A5" s="3"/>
      <c r="B5" s="2"/>
      <c r="C5" s="2"/>
      <c r="D5" s="2"/>
      <c r="E5" s="2"/>
      <c r="F5" s="2"/>
      <c r="G5" s="2"/>
      <c r="H5" s="2"/>
      <c r="I5" s="2"/>
      <c r="J5" s="2"/>
      <c r="K5" s="4"/>
    </row>
    <row r="6" spans="1:11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4"/>
    </row>
    <row r="7" spans="1:11" x14ac:dyDescent="0.35">
      <c r="A7" s="3"/>
      <c r="B7" s="2"/>
      <c r="C7" s="2"/>
      <c r="D7" s="2"/>
      <c r="E7" s="2"/>
      <c r="F7" s="2"/>
      <c r="G7" s="2"/>
      <c r="H7" s="2"/>
      <c r="I7" s="2"/>
      <c r="J7" s="2"/>
      <c r="K7" s="4"/>
    </row>
    <row r="8" spans="1:11" x14ac:dyDescent="0.35">
      <c r="A8" s="3"/>
      <c r="B8" s="2"/>
      <c r="C8" s="2"/>
      <c r="D8" s="2"/>
      <c r="E8" s="2"/>
      <c r="F8" s="2"/>
      <c r="G8" s="2"/>
      <c r="H8" s="2"/>
      <c r="I8" s="2"/>
      <c r="J8" s="2"/>
      <c r="K8" s="4"/>
    </row>
    <row r="9" spans="1:11" x14ac:dyDescent="0.35">
      <c r="A9" s="3"/>
      <c r="B9" s="2"/>
      <c r="C9" s="2"/>
      <c r="D9" s="2"/>
      <c r="E9" s="2"/>
      <c r="F9" s="2"/>
      <c r="G9" s="2"/>
      <c r="H9" s="2"/>
      <c r="I9" s="2"/>
      <c r="J9" s="2"/>
      <c r="K9" s="4"/>
    </row>
    <row r="10" spans="1:1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4"/>
    </row>
    <row r="11" spans="1:11" x14ac:dyDescent="0.35">
      <c r="A11" s="3"/>
      <c r="B11" s="2"/>
      <c r="C11" s="2"/>
      <c r="D11" s="2"/>
      <c r="E11" s="2"/>
      <c r="F11" s="2"/>
      <c r="G11" s="2"/>
      <c r="H11" s="2"/>
      <c r="I11" s="2"/>
      <c r="J11" s="2"/>
      <c r="K11" s="4"/>
    </row>
    <row r="12" spans="1:11" x14ac:dyDescent="0.35">
      <c r="A12" s="3"/>
      <c r="B12" s="2"/>
      <c r="C12" s="2"/>
      <c r="D12" s="2"/>
      <c r="E12" s="2"/>
      <c r="F12" s="2"/>
      <c r="G12" s="2"/>
      <c r="H12" s="2"/>
      <c r="I12" s="2"/>
      <c r="J12" s="2"/>
      <c r="K12" s="4"/>
    </row>
    <row r="13" spans="1:11" x14ac:dyDescent="0.35">
      <c r="A13" s="3"/>
      <c r="B13" s="2"/>
      <c r="C13" s="2"/>
      <c r="D13" s="2"/>
      <c r="E13" s="2"/>
      <c r="F13" s="2"/>
      <c r="G13" s="2"/>
      <c r="H13" s="2"/>
      <c r="I13" s="2"/>
      <c r="J13" s="2"/>
      <c r="K13" s="4"/>
    </row>
    <row r="14" spans="1:11" x14ac:dyDescent="0.35">
      <c r="A14" s="3"/>
      <c r="B14" s="2"/>
      <c r="C14" s="2"/>
      <c r="D14" s="2"/>
      <c r="E14" s="2"/>
      <c r="F14" s="2"/>
      <c r="G14" s="2"/>
      <c r="H14" s="2"/>
      <c r="I14" s="2"/>
      <c r="J14" s="2"/>
      <c r="K14" s="4"/>
    </row>
    <row r="15" spans="1:11" x14ac:dyDescent="0.35">
      <c r="A15" s="3"/>
      <c r="B15" s="2"/>
      <c r="C15" s="2"/>
      <c r="D15" s="2"/>
      <c r="E15" s="2"/>
      <c r="F15" s="2"/>
      <c r="G15" s="2"/>
      <c r="H15" s="2"/>
      <c r="I15" s="2"/>
      <c r="J15" s="2"/>
      <c r="K15" s="4"/>
    </row>
    <row r="16" spans="1:11" x14ac:dyDescent="0.35">
      <c r="A16" s="3"/>
      <c r="B16" s="2"/>
      <c r="C16" s="2"/>
      <c r="D16" s="2"/>
      <c r="E16" s="2"/>
      <c r="F16" s="2"/>
      <c r="G16" s="2"/>
      <c r="H16" s="2"/>
      <c r="I16" s="2"/>
      <c r="J16" s="2"/>
      <c r="K16" s="4"/>
    </row>
    <row r="17" spans="1:11" x14ac:dyDescent="0.35">
      <c r="A17" s="3"/>
      <c r="B17" s="2"/>
      <c r="C17" s="2"/>
      <c r="D17" s="2"/>
      <c r="E17" s="2"/>
      <c r="F17" s="2"/>
      <c r="G17" s="2"/>
      <c r="H17" s="2"/>
      <c r="I17" s="2"/>
      <c r="J17" s="2"/>
      <c r="K17" s="4"/>
    </row>
    <row r="18" spans="1:11" x14ac:dyDescent="0.35">
      <c r="A18" s="3"/>
      <c r="B18" s="2"/>
      <c r="C18" s="2"/>
      <c r="D18" s="2"/>
      <c r="E18" s="2"/>
      <c r="F18" s="2"/>
      <c r="G18" s="2"/>
      <c r="H18" s="2"/>
      <c r="I18" s="2"/>
      <c r="J18" s="2"/>
      <c r="K18" s="4"/>
    </row>
    <row r="19" spans="1:11" x14ac:dyDescent="0.35">
      <c r="A19" s="3"/>
      <c r="B19" s="2"/>
      <c r="C19" s="2"/>
      <c r="D19" s="2"/>
      <c r="E19" s="2"/>
      <c r="F19" s="2"/>
      <c r="G19" s="2"/>
      <c r="H19" s="2"/>
      <c r="I19" s="2"/>
      <c r="J19" s="2"/>
      <c r="K19" s="4"/>
    </row>
    <row r="20" spans="1:11" x14ac:dyDescent="0.35">
      <c r="A20" s="3"/>
      <c r="B20" s="2"/>
      <c r="C20" s="2"/>
      <c r="D20" s="2"/>
      <c r="E20" s="2"/>
      <c r="F20" s="2"/>
      <c r="G20" s="2"/>
      <c r="H20" s="2"/>
      <c r="I20" s="2"/>
      <c r="J20" s="2"/>
      <c r="K20" s="4"/>
    </row>
    <row r="21" spans="1:11" x14ac:dyDescent="0.35">
      <c r="A21" s="3"/>
      <c r="B21" s="2"/>
      <c r="C21" s="2"/>
      <c r="D21" s="2"/>
      <c r="E21" s="2"/>
      <c r="F21" s="2"/>
      <c r="G21" s="2"/>
      <c r="H21" s="2"/>
      <c r="I21" s="2"/>
      <c r="J21" s="2"/>
      <c r="K21" s="4"/>
    </row>
    <row r="22" spans="1:11" x14ac:dyDescent="0.35">
      <c r="A22" s="3"/>
      <c r="B22" s="2"/>
      <c r="C22" s="2"/>
      <c r="D22" s="2"/>
      <c r="E22" s="2"/>
      <c r="F22" s="2"/>
      <c r="G22" s="2"/>
      <c r="H22" s="2"/>
      <c r="I22" s="2"/>
      <c r="J22" s="2"/>
      <c r="K22" s="4"/>
    </row>
    <row r="23" spans="1:11" x14ac:dyDescent="0.35">
      <c r="A23" s="3"/>
      <c r="B23" s="2"/>
      <c r="C23" s="2"/>
      <c r="D23" s="2"/>
      <c r="E23" s="2"/>
      <c r="F23" s="2"/>
      <c r="G23" s="2"/>
      <c r="H23" s="2"/>
      <c r="I23" s="2"/>
      <c r="J23" s="2"/>
      <c r="K23" s="4"/>
    </row>
    <row r="24" spans="1:11" x14ac:dyDescent="0.35">
      <c r="A24" s="3"/>
      <c r="B24" s="2"/>
      <c r="C24" s="2"/>
      <c r="D24" s="2"/>
      <c r="E24" s="2"/>
      <c r="F24" s="2"/>
      <c r="G24" s="2"/>
      <c r="H24" s="2"/>
      <c r="I24" s="2"/>
      <c r="J24" s="2"/>
      <c r="K24" s="4"/>
    </row>
    <row r="25" spans="1:11" x14ac:dyDescent="0.35">
      <c r="A25" s="3"/>
      <c r="B25" s="2"/>
      <c r="C25" s="2"/>
      <c r="D25" s="2"/>
      <c r="E25" s="2"/>
      <c r="F25" s="2"/>
      <c r="G25" s="2"/>
      <c r="H25" s="2"/>
      <c r="I25" s="2"/>
      <c r="J25" s="2"/>
      <c r="K25" s="4"/>
    </row>
    <row r="26" spans="1:11" x14ac:dyDescent="0.35">
      <c r="A26" s="3"/>
      <c r="B26" s="2"/>
      <c r="C26" s="2"/>
      <c r="D26" s="2"/>
      <c r="E26" s="2"/>
      <c r="F26" s="2"/>
      <c r="G26" s="2"/>
      <c r="H26" s="2"/>
      <c r="I26" s="2"/>
      <c r="J26" s="2"/>
      <c r="K26" s="4"/>
    </row>
    <row r="27" spans="1:11" x14ac:dyDescent="0.35">
      <c r="A27" s="3"/>
      <c r="B27" s="2"/>
      <c r="C27" s="2"/>
      <c r="D27" s="2"/>
      <c r="E27" s="2"/>
      <c r="F27" s="2"/>
      <c r="G27" s="2"/>
      <c r="H27" s="2"/>
      <c r="I27" s="2"/>
      <c r="J27" s="2"/>
      <c r="K27" s="4"/>
    </row>
    <row r="28" spans="1:11" x14ac:dyDescent="0.35">
      <c r="A28" s="3"/>
      <c r="B28" s="2"/>
      <c r="C28" s="2"/>
      <c r="D28" s="2"/>
      <c r="E28" s="2"/>
      <c r="F28" s="2"/>
      <c r="G28" s="2"/>
      <c r="H28" s="2"/>
      <c r="I28" s="2"/>
      <c r="J28" s="2"/>
      <c r="K28" s="4"/>
    </row>
    <row r="29" spans="1:11" x14ac:dyDescent="0.35">
      <c r="A29" s="3"/>
      <c r="B29" s="2"/>
      <c r="C29" s="2"/>
      <c r="D29" s="2"/>
      <c r="E29" s="2"/>
      <c r="F29" s="2"/>
      <c r="G29" s="2"/>
      <c r="H29" s="2"/>
      <c r="I29" s="2"/>
      <c r="J29" s="2"/>
      <c r="K29" s="4"/>
    </row>
    <row r="30" spans="1:11" x14ac:dyDescent="0.35">
      <c r="A30" s="3"/>
      <c r="B30" s="2"/>
      <c r="C30" s="2"/>
      <c r="D30" s="2"/>
      <c r="E30" s="2"/>
      <c r="F30" s="2"/>
      <c r="G30" s="2"/>
      <c r="H30" s="2"/>
      <c r="I30" s="2"/>
      <c r="J30" s="2"/>
      <c r="K30" s="4"/>
    </row>
    <row r="31" spans="1:11" x14ac:dyDescent="0.35">
      <c r="A31" s="3"/>
      <c r="B31" s="2"/>
      <c r="C31" s="2"/>
      <c r="D31" s="2"/>
      <c r="E31" s="2"/>
      <c r="F31" s="2"/>
      <c r="G31" s="2"/>
      <c r="H31" s="2"/>
      <c r="I31" s="2"/>
      <c r="J31" s="2"/>
      <c r="K31" s="4"/>
    </row>
    <row r="32" spans="1:11" x14ac:dyDescent="0.35">
      <c r="A32" s="3"/>
      <c r="B32" s="2"/>
      <c r="C32" s="2"/>
      <c r="D32" s="2"/>
      <c r="E32" s="2"/>
      <c r="F32" s="2"/>
      <c r="G32" s="2"/>
      <c r="H32" s="2"/>
      <c r="I32" s="2"/>
      <c r="J32" s="2"/>
      <c r="K32" s="4"/>
    </row>
    <row r="33" spans="1:11" x14ac:dyDescent="0.35">
      <c r="A33" s="3"/>
      <c r="B33" s="2"/>
      <c r="C33" s="2"/>
      <c r="D33" s="2"/>
      <c r="E33" s="2"/>
      <c r="F33" s="2"/>
      <c r="G33" s="2"/>
      <c r="H33" s="2"/>
      <c r="I33" s="2"/>
      <c r="J33" s="2"/>
      <c r="K33" s="4"/>
    </row>
    <row r="34" spans="1:11" x14ac:dyDescent="0.35">
      <c r="A34" s="3"/>
      <c r="B34" s="2"/>
      <c r="C34" s="2"/>
      <c r="D34" s="2"/>
      <c r="E34" s="2"/>
      <c r="F34" s="2"/>
      <c r="G34" s="2"/>
      <c r="H34" s="2"/>
      <c r="I34" s="2"/>
      <c r="J34" s="2"/>
      <c r="K34" s="4"/>
    </row>
    <row r="35" spans="1:11" x14ac:dyDescent="0.35">
      <c r="A35" s="3"/>
      <c r="B35" s="2"/>
      <c r="C35" s="2"/>
      <c r="D35" s="2"/>
      <c r="E35" s="2"/>
      <c r="F35" s="2"/>
      <c r="G35" s="2"/>
      <c r="H35" s="2"/>
      <c r="I35" s="2"/>
      <c r="J35" s="2"/>
      <c r="K35" s="4"/>
    </row>
    <row r="36" spans="1:11" x14ac:dyDescent="0.35">
      <c r="A36" s="3"/>
      <c r="B36" s="2"/>
      <c r="C36" s="2"/>
      <c r="D36" s="2"/>
      <c r="E36" s="2"/>
      <c r="F36" s="2"/>
      <c r="G36" s="2"/>
      <c r="H36" s="2"/>
      <c r="I36" s="2"/>
      <c r="J36" s="2"/>
      <c r="K36" s="4"/>
    </row>
    <row r="37" spans="1:11" x14ac:dyDescent="0.35">
      <c r="A37" s="3"/>
      <c r="B37" s="2"/>
      <c r="C37" s="2"/>
      <c r="D37" s="2"/>
      <c r="E37" s="2"/>
      <c r="F37" s="2"/>
      <c r="G37" s="2"/>
      <c r="H37" s="2"/>
      <c r="I37" s="2"/>
      <c r="J37" s="2"/>
      <c r="K37" s="4"/>
    </row>
    <row r="38" spans="1:11" x14ac:dyDescent="0.35">
      <c r="A38" s="3"/>
      <c r="B38" s="2"/>
      <c r="C38" s="2"/>
      <c r="D38" s="2"/>
      <c r="E38" s="2"/>
      <c r="F38" s="2"/>
      <c r="G38" s="2"/>
      <c r="H38" s="2"/>
      <c r="I38" s="2"/>
      <c r="J38" s="2"/>
      <c r="K38" s="4"/>
    </row>
    <row r="39" spans="1:11" x14ac:dyDescent="0.35">
      <c r="A39" s="3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1" x14ac:dyDescent="0.35">
      <c r="A40" s="3"/>
      <c r="B40" s="2"/>
      <c r="C40" s="2"/>
      <c r="D40" s="2"/>
      <c r="E40" s="2"/>
      <c r="F40" s="2"/>
      <c r="G40" s="2"/>
      <c r="H40" s="2"/>
      <c r="I40" s="2"/>
      <c r="J40" s="2"/>
      <c r="K40" s="4"/>
    </row>
    <row r="41" spans="1:11" x14ac:dyDescent="0.35">
      <c r="A41" s="3"/>
      <c r="B41" s="2"/>
      <c r="C41" s="2"/>
      <c r="D41" s="2"/>
      <c r="E41" s="2"/>
      <c r="F41" s="2"/>
      <c r="G41" s="2"/>
      <c r="H41" s="2"/>
      <c r="I41" s="2"/>
      <c r="J41" s="2"/>
      <c r="K41" s="4"/>
    </row>
    <row r="42" spans="1:11" x14ac:dyDescent="0.35">
      <c r="A42" s="3"/>
      <c r="B42" s="2"/>
      <c r="C42" s="2"/>
      <c r="D42" s="2"/>
      <c r="E42" s="2"/>
      <c r="F42" s="2"/>
      <c r="G42" s="2"/>
      <c r="H42" s="2"/>
      <c r="I42" s="2"/>
      <c r="J42" s="2"/>
      <c r="K42" s="4"/>
    </row>
    <row r="43" spans="1:11" x14ac:dyDescent="0.35">
      <c r="A43" s="3"/>
      <c r="B43" s="2"/>
      <c r="C43" s="2"/>
      <c r="D43" s="2"/>
      <c r="E43" s="2"/>
      <c r="F43" s="2"/>
      <c r="G43" s="2"/>
      <c r="H43" s="2"/>
      <c r="I43" s="2"/>
      <c r="J43" s="2"/>
      <c r="K43" s="4"/>
    </row>
    <row r="44" spans="1:11" x14ac:dyDescent="0.35">
      <c r="A44" s="3"/>
      <c r="B44" s="2"/>
      <c r="C44" s="2"/>
      <c r="D44" s="2"/>
      <c r="E44" s="2"/>
      <c r="F44" s="2"/>
      <c r="G44" s="2"/>
      <c r="H44" s="2"/>
      <c r="I44" s="2"/>
      <c r="J44" s="2"/>
      <c r="K44" s="4"/>
    </row>
    <row r="45" spans="1:11" x14ac:dyDescent="0.35">
      <c r="A45" s="3"/>
      <c r="B45" s="2"/>
      <c r="C45" s="2"/>
      <c r="D45" s="2"/>
      <c r="E45" s="2"/>
      <c r="F45" s="2"/>
      <c r="G45" s="2"/>
      <c r="H45" s="2"/>
      <c r="I45" s="2"/>
      <c r="J45" s="2"/>
      <c r="K45" s="4"/>
    </row>
    <row r="46" spans="1:11" x14ac:dyDescent="0.35">
      <c r="A46" s="3"/>
      <c r="B46" s="2"/>
      <c r="C46" s="2"/>
      <c r="D46" s="2"/>
      <c r="E46" s="2"/>
      <c r="F46" s="2"/>
      <c r="G46" s="2"/>
      <c r="H46" s="2"/>
      <c r="I46" s="2"/>
      <c r="J46" s="2"/>
      <c r="K46" s="4"/>
    </row>
    <row r="47" spans="1:11" x14ac:dyDescent="0.35">
      <c r="A47" s="3"/>
      <c r="B47" s="2"/>
      <c r="C47" s="2"/>
      <c r="D47" s="2"/>
      <c r="E47" s="2"/>
      <c r="F47" s="2"/>
      <c r="G47" s="2"/>
      <c r="H47" s="2"/>
      <c r="I47" s="2"/>
      <c r="J47" s="2"/>
      <c r="K47" s="4"/>
    </row>
    <row r="48" spans="1:11" x14ac:dyDescent="0.35">
      <c r="A48" s="3"/>
      <c r="B48" s="2"/>
      <c r="C48" s="2"/>
      <c r="D48" s="2"/>
      <c r="E48" s="2"/>
      <c r="F48" s="2"/>
      <c r="G48" s="2"/>
      <c r="H48" s="2"/>
      <c r="I48" s="2"/>
      <c r="J48" s="2"/>
      <c r="K48" s="4"/>
    </row>
    <row r="49" spans="1:11" x14ac:dyDescent="0.35">
      <c r="A49" s="3"/>
      <c r="B49" s="2"/>
      <c r="C49" s="2"/>
      <c r="D49" s="2"/>
      <c r="E49" s="2"/>
      <c r="F49" s="2"/>
      <c r="G49" s="2"/>
      <c r="H49" s="2"/>
      <c r="I49" s="2"/>
      <c r="J49" s="2"/>
      <c r="K49" s="4"/>
    </row>
    <row r="50" spans="1:11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7"/>
    </row>
  </sheetData>
  <dataValidations count="8">
    <dataValidation type="list" allowBlank="1" showInputMessage="1" showErrorMessage="1" errorTitle="Invalid entry" error="Please select a value from the dropdown list: Web, Social, Broadcast" promptTitle="Select from list" prompt="Choose one of: Web, Social, Broadcast" sqref="C2:C1048576" xr:uid="{07A115F5-89CC-4307-BA28-51F6284616AD}">
      <formula1>"Web,Social,Broadcast"</formula1>
    </dataValidation>
    <dataValidation type="list" allowBlank="1" showInputMessage="1" showErrorMessage="1" errorTitle="Invalid entry" error="Please select a value from the dropdown list: Women, Men, Mixed" promptTitle="Select from list" prompt="Choose one of: Women, Men, Mixed" sqref="E2:E1048576" xr:uid="{B42706EA-B9D7-40FB-A22A-439CC90F216E}">
      <formula1>"Women,Men,Mixed"</formula1>
    </dataValidation>
    <dataValidation type="list" allowBlank="1" showInputMessage="1" showErrorMessage="1" errorTitle="Invalid entry" error="Please select a value from the dropdown list: Y, N" promptTitle="Select from list" prompt="Choose one of: Y, N" sqref="F2:F1048576" xr:uid="{08216C59-6B74-4689-9962-455F71F7DC0B}">
      <formula1>"Y,N"</formula1>
    </dataValidation>
    <dataValidation type="list" allowBlank="1" showInputMessage="1" showErrorMessage="1" errorTitle="Invalid entry" error="Please select a value from the dropdown list: Y, N" promptTitle="Select from list" prompt="Choose one of: Y, N" sqref="G51:G1048576" xr:uid="{E2608FC7-6655-4AC7-B805-0B23E0FB6E08}">
      <formula1>"Y,N"</formula1>
    </dataValidation>
    <dataValidation type="list" allowBlank="1" showInputMessage="1" showErrorMessage="1" errorTitle="Invalid entry" error="Please select a value from the dropdown list: Y, N" promptTitle="Select from list" prompt="Choose one of: Y, N" sqref="H2:H1048576" xr:uid="{58A410C0-BB75-40F8-8882-790802ACAE03}">
      <formula1>"Y,N"</formula1>
    </dataValidation>
    <dataValidation type="list" allowBlank="1" showInputMessage="1" showErrorMessage="1" errorTitle="Invalid entry" error="Please select a value from the dropdown list: Y, N" promptTitle="Select from list" prompt="Choose one of: Y, N" sqref="I2:I1048576" xr:uid="{4164C563-6319-4ECF-A95C-3045D46C495F}">
      <formula1>"Y,N"</formula1>
    </dataValidation>
    <dataValidation type="list" allowBlank="1" showInputMessage="1" showErrorMessage="1" errorTitle="Invalid entry" error="Please select a value from the dropdown list: Y, N" promptTitle="Select from list" prompt="Choose one of: Y, N" sqref="J2:J1048576" xr:uid="{301675C4-7131-477A-A2B6-88F43402429E}">
      <formula1>"Y,N"</formula1>
    </dataValidation>
    <dataValidation type="list" allowBlank="1" showInputMessage="1" showErrorMessage="1" errorTitle="Invalid entry" error="Please select a value from the dropdown list." sqref="G2:G50" xr:uid="{A7474D30-CB0D-4D11-9302-4E97E71C30D2}">
      <formula1>"Athletes,Coaches,Officials,Volunteers,Administrators"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Portrayal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Alexandra Rickham</cp:lastModifiedBy>
  <dcterms:created xsi:type="dcterms:W3CDTF">2026-05-06T11:07:53Z</dcterms:created>
  <dcterms:modified xsi:type="dcterms:W3CDTF">2026-05-08T09:36:08Z</dcterms:modified>
</cp:coreProperties>
</file>